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6735\Downloads\"/>
    </mc:Choice>
  </mc:AlternateContent>
  <xr:revisionPtr revIDLastSave="0" documentId="13_ncr:1_{8F0670C5-7B25-4C5A-ADCE-1A6F675DDD0D}" xr6:coauthVersionLast="47" xr6:coauthVersionMax="47" xr10:uidLastSave="{00000000-0000-0000-0000-000000000000}"/>
  <bookViews>
    <workbookView xWindow="-120" yWindow="-120" windowWidth="29040" windowHeight="15840" xr2:uid="{018CE5D5-3464-47B7-BE7A-2E8B188645B8}"/>
  </bookViews>
  <sheets>
    <sheet name="Module 2" sheetId="1" r:id="rId1"/>
    <sheet name="Stock Market Returns" sheetId="3" r:id="rId2"/>
    <sheet name="Tomas vs Chlo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4" l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13" i="4"/>
  <c r="C14" i="4"/>
  <c r="C15" i="4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13" i="4"/>
  <c r="H14" i="4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13" i="4"/>
  <c r="B14" i="4"/>
  <c r="B15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13" i="4"/>
  <c r="I12" i="4"/>
  <c r="B12" i="4"/>
  <c r="E12" i="4" s="1"/>
  <c r="F12" i="4" s="1"/>
  <c r="H12" i="4"/>
  <c r="K12" i="4" s="1"/>
  <c r="D8" i="4"/>
  <c r="C8" i="4"/>
  <c r="E28" i="1"/>
  <c r="G28" i="1" s="1"/>
  <c r="F21" i="1"/>
  <c r="F20" i="1"/>
  <c r="F19" i="1"/>
  <c r="F18" i="1"/>
  <c r="A49" i="4"/>
  <c r="A50" i="4"/>
  <c r="A51" i="4" s="1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G27" i="1"/>
  <c r="L12" i="4" l="1"/>
  <c r="K14" i="4"/>
  <c r="E49" i="4"/>
  <c r="D13" i="4"/>
  <c r="E41" i="4"/>
  <c r="E33" i="4"/>
  <c r="E15" i="4"/>
  <c r="E32" i="4"/>
  <c r="E50" i="4"/>
  <c r="E31" i="4"/>
  <c r="E25" i="4"/>
  <c r="J13" i="4"/>
  <c r="E38" i="4"/>
  <c r="E30" i="4"/>
  <c r="E22" i="4"/>
  <c r="E14" i="4"/>
  <c r="E37" i="4"/>
  <c r="E29" i="4"/>
  <c r="E21" i="4"/>
  <c r="E13" i="4"/>
  <c r="E44" i="4"/>
  <c r="E36" i="4"/>
  <c r="E28" i="4"/>
  <c r="E20" i="4"/>
  <c r="E43" i="4"/>
  <c r="E35" i="4"/>
  <c r="E27" i="4"/>
  <c r="E19" i="4"/>
  <c r="E51" i="4"/>
  <c r="E42" i="4"/>
  <c r="E34" i="4"/>
  <c r="E26" i="4"/>
  <c r="E18" i="4"/>
  <c r="E24" i="4" l="1"/>
  <c r="E16" i="4"/>
  <c r="E17" i="4"/>
  <c r="E23" i="4"/>
  <c r="F13" i="4"/>
  <c r="E47" i="4"/>
  <c r="E46" i="4"/>
  <c r="E39" i="4"/>
  <c r="E45" i="4"/>
  <c r="E48" i="4"/>
  <c r="E40" i="4"/>
  <c r="K15" i="4"/>
  <c r="K13" i="4"/>
  <c r="L13" i="4"/>
  <c r="J14" i="4" s="1"/>
  <c r="L14" i="4" s="1"/>
  <c r="J15" i="4" s="1"/>
  <c r="L15" i="4" s="1"/>
  <c r="J16" i="4" s="1"/>
  <c r="D14" i="4"/>
  <c r="F14" i="4" s="1"/>
  <c r="D15" i="4" s="1"/>
  <c r="K16" i="4"/>
  <c r="L16" i="4" l="1"/>
  <c r="J17" i="4" s="1"/>
  <c r="F15" i="4"/>
  <c r="K17" i="4"/>
  <c r="L17" i="4" l="1"/>
  <c r="J18" i="4" s="1"/>
  <c r="D16" i="4"/>
  <c r="K18" i="4"/>
  <c r="L18" i="4" l="1"/>
  <c r="J19" i="4" s="1"/>
  <c r="F16" i="4"/>
  <c r="D17" i="4" s="1"/>
  <c r="K19" i="4"/>
  <c r="L19" i="4" l="1"/>
  <c r="J20" i="4" s="1"/>
  <c r="F17" i="4"/>
  <c r="K20" i="4"/>
  <c r="L20" i="4" l="1"/>
  <c r="J21" i="4" s="1"/>
  <c r="D18" i="4"/>
  <c r="K21" i="4"/>
  <c r="L21" i="4" l="1"/>
  <c r="J22" i="4" s="1"/>
  <c r="F18" i="4"/>
  <c r="K22" i="4"/>
  <c r="L22" i="4" l="1"/>
  <c r="J23" i="4" s="1"/>
  <c r="D19" i="4"/>
  <c r="K23" i="4"/>
  <c r="L23" i="4" l="1"/>
  <c r="J24" i="4" s="1"/>
  <c r="F19" i="4"/>
  <c r="K24" i="4"/>
  <c r="L24" i="4" l="1"/>
  <c r="J25" i="4" s="1"/>
  <c r="D20" i="4"/>
  <c r="K25" i="4"/>
  <c r="L25" i="4" l="1"/>
  <c r="J26" i="4" s="1"/>
  <c r="F20" i="4"/>
  <c r="K26" i="4"/>
  <c r="L26" i="4" l="1"/>
  <c r="J27" i="4" s="1"/>
  <c r="D21" i="4"/>
  <c r="K27" i="4"/>
  <c r="L27" i="4" l="1"/>
  <c r="J28" i="4" s="1"/>
  <c r="F21" i="4"/>
  <c r="K28" i="4"/>
  <c r="L28" i="4" l="1"/>
  <c r="J29" i="4" s="1"/>
  <c r="D22" i="4"/>
  <c r="K29" i="4"/>
  <c r="L29" i="4" l="1"/>
  <c r="J30" i="4" s="1"/>
  <c r="F22" i="4"/>
  <c r="K30" i="4"/>
  <c r="L30" i="4" l="1"/>
  <c r="J31" i="4" s="1"/>
  <c r="D23" i="4"/>
  <c r="K31" i="4"/>
  <c r="L31" i="4" l="1"/>
  <c r="J32" i="4" s="1"/>
  <c r="F23" i="4"/>
  <c r="K32" i="4"/>
  <c r="L32" i="4" l="1"/>
  <c r="J33" i="4" s="1"/>
  <c r="D24" i="4"/>
  <c r="K33" i="4"/>
  <c r="L33" i="4" l="1"/>
  <c r="J34" i="4" s="1"/>
  <c r="F24" i="4"/>
  <c r="K34" i="4"/>
  <c r="L34" i="4" l="1"/>
  <c r="J35" i="4" s="1"/>
  <c r="D25" i="4"/>
  <c r="K35" i="4"/>
  <c r="L35" i="4" l="1"/>
  <c r="J36" i="4" s="1"/>
  <c r="F25" i="4"/>
  <c r="K36" i="4"/>
  <c r="L36" i="4" l="1"/>
  <c r="J37" i="4" s="1"/>
  <c r="D26" i="4"/>
  <c r="K37" i="4"/>
  <c r="L37" i="4" l="1"/>
  <c r="J38" i="4" s="1"/>
  <c r="F26" i="4"/>
  <c r="D27" i="4" s="1"/>
  <c r="K38" i="4"/>
  <c r="L38" i="4" l="1"/>
  <c r="J39" i="4" s="1"/>
  <c r="F27" i="4"/>
  <c r="K39" i="4"/>
  <c r="L39" i="4" l="1"/>
  <c r="J40" i="4" s="1"/>
  <c r="D28" i="4"/>
  <c r="K40" i="4"/>
  <c r="L40" i="4" l="1"/>
  <c r="J41" i="4" s="1"/>
  <c r="F28" i="4"/>
  <c r="K41" i="4"/>
  <c r="L41" i="4" l="1"/>
  <c r="J42" i="4" s="1"/>
  <c r="D29" i="4"/>
  <c r="K42" i="4"/>
  <c r="L42" i="4" l="1"/>
  <c r="J43" i="4" s="1"/>
  <c r="F29" i="4"/>
  <c r="K43" i="4"/>
  <c r="L43" i="4" l="1"/>
  <c r="J44" i="4" s="1"/>
  <c r="D30" i="4"/>
  <c r="K44" i="4"/>
  <c r="L44" i="4" l="1"/>
  <c r="J45" i="4" s="1"/>
  <c r="F30" i="4"/>
  <c r="K45" i="4"/>
  <c r="L45" i="4" l="1"/>
  <c r="J46" i="4" s="1"/>
  <c r="D31" i="4"/>
  <c r="K46" i="4"/>
  <c r="L46" i="4" l="1"/>
  <c r="J47" i="4" s="1"/>
  <c r="F31" i="4"/>
  <c r="K47" i="4"/>
  <c r="L47" i="4" l="1"/>
  <c r="J48" i="4" s="1"/>
  <c r="D32" i="4"/>
  <c r="K48" i="4" l="1"/>
  <c r="K49" i="4"/>
  <c r="L48" i="4"/>
  <c r="F32" i="4"/>
  <c r="K50" i="4"/>
  <c r="J50" i="4" l="1"/>
  <c r="L50" i="4" s="1"/>
  <c r="J51" i="4" s="1"/>
  <c r="J49" i="4"/>
  <c r="L49" i="4" s="1"/>
  <c r="D33" i="4"/>
  <c r="K51" i="4"/>
  <c r="L51" i="4" l="1"/>
  <c r="C37" i="1" s="1"/>
  <c r="F33" i="4"/>
  <c r="D34" i="4" l="1"/>
  <c r="F34" i="4" l="1"/>
  <c r="D35" i="4" l="1"/>
  <c r="F35" i="4" l="1"/>
  <c r="D36" i="4" s="1"/>
  <c r="F36" i="4" l="1"/>
  <c r="D37" i="4" s="1"/>
  <c r="F37" i="4" l="1"/>
  <c r="D38" i="4" l="1"/>
  <c r="F38" i="4" l="1"/>
  <c r="D39" i="4" l="1"/>
  <c r="F39" i="4" l="1"/>
  <c r="D40" i="4" l="1"/>
  <c r="F40" i="4" l="1"/>
  <c r="D41" i="4" l="1"/>
  <c r="F41" i="4" l="1"/>
  <c r="D42" i="4" l="1"/>
  <c r="F42" i="4" l="1"/>
  <c r="D43" i="4" l="1"/>
  <c r="F43" i="4" l="1"/>
  <c r="D44" i="4" l="1"/>
  <c r="F44" i="4" l="1"/>
  <c r="D45" i="4" l="1"/>
  <c r="F45" i="4" l="1"/>
  <c r="D46" i="4" l="1"/>
  <c r="F46" i="4" l="1"/>
  <c r="D47" i="4" l="1"/>
  <c r="F47" i="4" l="1"/>
  <c r="D48" i="4" l="1"/>
  <c r="F48" i="4" s="1"/>
  <c r="D49" i="4" l="1"/>
  <c r="F49" i="4" s="1"/>
  <c r="D50" i="4"/>
  <c r="F50" i="4" s="1"/>
  <c r="D51" i="4" l="1"/>
  <c r="F51" i="4" l="1"/>
  <c r="C36" i="1" s="1"/>
</calcChain>
</file>

<file path=xl/sharedStrings.xml><?xml version="1.0" encoding="utf-8"?>
<sst xmlns="http://schemas.openxmlformats.org/spreadsheetml/2006/main" count="81" uniqueCount="63">
  <si>
    <t>School Money Management Program</t>
  </si>
  <si>
    <t>Module 2: Earning Money</t>
  </si>
  <si>
    <t xml:space="preserve">Activity 1: </t>
  </si>
  <si>
    <t>Job/Careers</t>
  </si>
  <si>
    <t xml:space="preserve">Activity 2: </t>
  </si>
  <si>
    <t>Vending Machine Business</t>
  </si>
  <si>
    <t xml:space="preserve">Activity 3: </t>
  </si>
  <si>
    <t>Passive income: Saving vs Investing</t>
  </si>
  <si>
    <t>Activity 4:</t>
  </si>
  <si>
    <t>Discussion:</t>
  </si>
  <si>
    <t>Why is it important to have more than one way to earn money?</t>
  </si>
  <si>
    <t>One vs Many Sources of Income</t>
  </si>
  <si>
    <t>Interest Rate from savings account:</t>
  </si>
  <si>
    <t>% per year</t>
  </si>
  <si>
    <t>Amount saved/invested</t>
  </si>
  <si>
    <t>Expected return from Investing:</t>
  </si>
  <si>
    <t>Year</t>
  </si>
  <si>
    <t>Return</t>
  </si>
  <si>
    <t xml:space="preserve">Below are the returns in each from investing in the largest 500 companies in the US since 1928. </t>
  </si>
  <si>
    <t>How much you'd make in one year</t>
  </si>
  <si>
    <t xml:space="preserve"> - Look up the interest rates from savings accounts</t>
  </si>
  <si>
    <t xml:space="preserve"> - Use the stock market returns on the next tab to estimate the return you could make</t>
  </si>
  <si>
    <t>Tomas</t>
  </si>
  <si>
    <t>Chloe</t>
  </si>
  <si>
    <t>Expenses</t>
  </si>
  <si>
    <t>Age</t>
  </si>
  <si>
    <t>Salary</t>
  </si>
  <si>
    <t>Enter the inputs to consider the future wealth of Tomas and Chloe</t>
  </si>
  <si>
    <t>Income from savings</t>
  </si>
  <si>
    <t>Total savings at the end of the year</t>
  </si>
  <si>
    <t>Side Hustle Income</t>
  </si>
  <si>
    <t>Tomas Projection</t>
  </si>
  <si>
    <t>Chloe Projection</t>
  </si>
  <si>
    <t>Enter the information into the 'Tomas vs Chloe' sheet to see how their savings differ over time</t>
  </si>
  <si>
    <r>
      <t xml:space="preserve">- Income from </t>
    </r>
    <r>
      <rPr>
        <b/>
        <sz val="10"/>
        <color theme="1"/>
        <rFont val="Arial"/>
        <family val="2"/>
      </rPr>
      <t>Salary</t>
    </r>
    <r>
      <rPr>
        <sz val="10"/>
        <color theme="1"/>
        <rFont val="Arial"/>
        <family val="2"/>
      </rPr>
      <t xml:space="preserve"> and </t>
    </r>
    <r>
      <rPr>
        <b/>
        <sz val="10"/>
        <color theme="1"/>
        <rFont val="Arial"/>
        <family val="2"/>
      </rPr>
      <t>Side Hustle</t>
    </r>
    <r>
      <rPr>
        <sz val="10"/>
        <color theme="1"/>
        <rFont val="Arial"/>
        <family val="2"/>
      </rPr>
      <t xml:space="preserve"> increase by 5% each year</t>
    </r>
  </si>
  <si>
    <r>
      <t xml:space="preserve">- Savings </t>
    </r>
    <r>
      <rPr>
        <b/>
        <sz val="10"/>
        <color theme="1"/>
        <rFont val="Arial"/>
        <family val="2"/>
      </rPr>
      <t>income paid</t>
    </r>
    <r>
      <rPr>
        <sz val="10"/>
        <color theme="1"/>
        <rFont val="Arial"/>
        <family val="2"/>
      </rPr>
      <t xml:space="preserve"> at the end of the year</t>
    </r>
  </si>
  <si>
    <t>Return on their savings:</t>
  </si>
  <si>
    <t>Percentage they spend of their salary:</t>
  </si>
  <si>
    <t>Assumptions made in the projections</t>
  </si>
  <si>
    <t>Tomas's 65th Birthday</t>
  </si>
  <si>
    <t>Chloe's 65th Birthday</t>
  </si>
  <si>
    <t>How much are they expected to have on their 65th birthday in savings?</t>
  </si>
  <si>
    <t>Lawyer</t>
  </si>
  <si>
    <t>Dentist</t>
  </si>
  <si>
    <t>Vet</t>
  </si>
  <si>
    <t>Source</t>
  </si>
  <si>
    <t xml:space="preserve"> &lt;- Pick one other career choice</t>
  </si>
  <si>
    <t>How much profit do you expect to make each year?</t>
  </si>
  <si>
    <t>How long before you recover the initial set up costs?</t>
  </si>
  <si>
    <t>How much income do you expect to make each year?</t>
  </si>
  <si>
    <t>How much are the expenses each year?</t>
  </si>
  <si>
    <t>Pilot</t>
  </si>
  <si>
    <t>BONUS CONTENT</t>
  </si>
  <si>
    <t>What are the pros and cons of working for someone else (a job/career) vs starting your own business (being an entrepreneur?</t>
  </si>
  <si>
    <t>Pros:</t>
  </si>
  <si>
    <t>Cons:</t>
  </si>
  <si>
    <t>Activity:</t>
  </si>
  <si>
    <t>Research and list 5 different potential side hustles that people could reasonably start, whilst working a full-time job, and how would they make money from this?</t>
  </si>
  <si>
    <t>Police Officer</t>
  </si>
  <si>
    <t>sg.indeed</t>
  </si>
  <si>
    <t>Research the average expected (annual) salary of a ….  (State your source of information)</t>
  </si>
  <si>
    <t>Teacher</t>
  </si>
  <si>
    <r>
      <t xml:space="preserve">- </t>
    </r>
    <r>
      <rPr>
        <b/>
        <sz val="10"/>
        <color theme="1"/>
        <rFont val="Arial"/>
        <family val="2"/>
      </rPr>
      <t>No savings</t>
    </r>
    <r>
      <rPr>
        <sz val="10"/>
        <color theme="1"/>
        <rFont val="Arial"/>
        <family val="2"/>
      </rPr>
      <t xml:space="preserve"> or debt before 25 years old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</si>
</sst>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809]#,##0"/>
    <numFmt numFmtId="165" formatCode="#,##0.0"/>
    <numFmt numFmtId="166" formatCode="0.0%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B0F0"/>
      <name val="Arial"/>
      <family val="2"/>
    </font>
    <font>
      <b/>
      <u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9" fontId="0" fillId="4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10" fontId="0" fillId="2" borderId="0" xfId="0" applyNumberFormat="1" applyFill="1" applyAlignment="1">
      <alignment horizontal="center" vertical="center" wrapText="1"/>
    </xf>
    <xf numFmtId="0" fontId="0" fillId="2" borderId="0" xfId="0" quotePrefix="1" applyFill="1"/>
    <xf numFmtId="164" fontId="0" fillId="2" borderId="0" xfId="0" applyNumberFormat="1" applyFill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164" fontId="0" fillId="5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64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9" fontId="0" fillId="4" borderId="4" xfId="0" applyNumberForma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4" fillId="2" borderId="0" xfId="0" applyFont="1" applyFill="1"/>
    <xf numFmtId="0" fontId="0" fillId="2" borderId="0" xfId="0" applyFill="1" applyAlignment="1">
      <alignment vertical="top"/>
    </xf>
    <xf numFmtId="0" fontId="1" fillId="2" borderId="14" xfId="0" applyFont="1" applyFill="1" applyBorder="1"/>
    <xf numFmtId="0" fontId="0" fillId="2" borderId="14" xfId="0" applyFill="1" applyBorder="1"/>
    <xf numFmtId="164" fontId="0" fillId="2" borderId="14" xfId="0" applyNumberFormat="1" applyFill="1" applyBorder="1" applyAlignment="1">
      <alignment horizontal="center"/>
    </xf>
    <xf numFmtId="164" fontId="0" fillId="4" borderId="13" xfId="0" applyNumberFormat="1" applyFill="1" applyBorder="1" applyAlignment="1">
      <alignment horizontal="center"/>
    </xf>
    <xf numFmtId="0" fontId="0" fillId="4" borderId="1" xfId="0" applyFill="1" applyBorder="1"/>
    <xf numFmtId="165" fontId="0" fillId="4" borderId="11" xfId="0" applyNumberForma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166" fontId="0" fillId="4" borderId="7" xfId="0" applyNumberFormat="1" applyFill="1" applyBorder="1" applyAlignment="1">
      <alignment horizontal="center"/>
    </xf>
    <xf numFmtId="0" fontId="0" fillId="2" borderId="0" xfId="0" applyFill="1" applyAlignment="1">
      <alignment horizontal="right" vertical="center" indent="1"/>
    </xf>
    <xf numFmtId="0" fontId="0" fillId="4" borderId="7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2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7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4" borderId="9" xfId="0" applyFill="1" applyBorder="1" applyAlignment="1">
      <alignment horizontal="left" vertical="top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top"/>
    </xf>
    <xf numFmtId="0" fontId="0" fillId="4" borderId="0" xfId="0" applyFill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1" fillId="2" borderId="0" xfId="0" applyFont="1" applyFill="1" applyAlignment="1">
      <alignment horizontal="left"/>
    </xf>
    <xf numFmtId="0" fontId="1" fillId="5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E15EA-AD99-4DB2-B94C-826AB62FD59D}">
  <dimension ref="A1:AI148"/>
  <sheetViews>
    <sheetView tabSelected="1" workbookViewId="0"/>
  </sheetViews>
  <sheetFormatPr defaultRowHeight="12.75" x14ac:dyDescent="0.2"/>
  <cols>
    <col min="1" max="1" width="20" customWidth="1"/>
    <col min="2" max="2" width="14.42578125" customWidth="1"/>
    <col min="3" max="3" width="15.7109375" customWidth="1"/>
    <col min="4" max="4" width="8.7109375" customWidth="1"/>
    <col min="5" max="5" width="15.140625" customWidth="1"/>
    <col min="6" max="6" width="22.42578125" customWidth="1"/>
    <col min="7" max="7" width="31.85546875" customWidth="1"/>
    <col min="8" max="8" width="2.28515625" customWidth="1"/>
    <col min="22" max="35" width="9.140625" style="1"/>
  </cols>
  <sheetData>
    <row r="1" spans="1:21" ht="26.25" x14ac:dyDescent="0.4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1.75" customHeight="1" x14ac:dyDescent="0.25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2" t="s">
        <v>2</v>
      </c>
      <c r="B4" s="2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2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1" customHeight="1" x14ac:dyDescent="0.2">
      <c r="A6" s="2"/>
      <c r="B6" s="30" t="s">
        <v>60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3.5" thickBot="1" x14ac:dyDescent="0.25">
      <c r="A7" s="2"/>
      <c r="B7" s="30"/>
      <c r="C7" s="6" t="s">
        <v>26</v>
      </c>
      <c r="D7" s="60" t="s">
        <v>45</v>
      </c>
      <c r="E7" s="6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3.5" thickBot="1" x14ac:dyDescent="0.25">
      <c r="A8" s="2"/>
      <c r="B8" s="2" t="s">
        <v>42</v>
      </c>
      <c r="C8" s="25">
        <v>96000</v>
      </c>
      <c r="D8" s="43" t="s">
        <v>59</v>
      </c>
      <c r="E8" s="4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3.5" thickBot="1" x14ac:dyDescent="0.25">
      <c r="A9" s="2"/>
      <c r="B9" s="2" t="s">
        <v>43</v>
      </c>
      <c r="C9" s="25">
        <v>72000</v>
      </c>
      <c r="D9" s="43" t="s">
        <v>59</v>
      </c>
      <c r="E9" s="44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3.5" thickBot="1" x14ac:dyDescent="0.25">
      <c r="A10" s="2"/>
      <c r="B10" s="2" t="s">
        <v>51</v>
      </c>
      <c r="C10" s="25">
        <v>64000</v>
      </c>
      <c r="D10" s="43" t="s">
        <v>59</v>
      </c>
      <c r="E10" s="4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3.5" thickBot="1" x14ac:dyDescent="0.25">
      <c r="A11" s="2"/>
      <c r="B11" s="2" t="s">
        <v>44</v>
      </c>
      <c r="C11" s="25">
        <v>96000</v>
      </c>
      <c r="D11" s="43" t="s">
        <v>59</v>
      </c>
      <c r="E11" s="4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3.5" thickBot="1" x14ac:dyDescent="0.25">
      <c r="A12" s="2"/>
      <c r="B12" s="2" t="s">
        <v>58</v>
      </c>
      <c r="C12" s="25">
        <v>39000</v>
      </c>
      <c r="D12" s="43" t="s">
        <v>59</v>
      </c>
      <c r="E12" s="4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3.5" thickBot="1" x14ac:dyDescent="0.25">
      <c r="A13" s="2"/>
      <c r="B13" s="35" t="s">
        <v>61</v>
      </c>
      <c r="C13" s="34">
        <v>39000</v>
      </c>
      <c r="D13" s="43" t="s">
        <v>59</v>
      </c>
      <c r="E13" s="44"/>
      <c r="F13" s="12" t="s">
        <v>46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1"/>
      <c r="R14" s="1"/>
      <c r="S14" s="1"/>
      <c r="T14" s="1"/>
      <c r="U14" s="1"/>
    </row>
    <row r="15" spans="1:21" x14ac:dyDescent="0.2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2" t="s">
        <v>4</v>
      </c>
      <c r="B16" s="2" t="s">
        <v>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35" ht="13.5" thickBot="1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35" ht="13.5" thickBot="1" x14ac:dyDescent="0.25">
      <c r="A18" s="2"/>
      <c r="B18" s="1" t="s">
        <v>49</v>
      </c>
      <c r="C18" s="1"/>
      <c r="D18" s="1"/>
      <c r="E18" s="1"/>
      <c r="F18" s="25">
        <f>1*50*365</f>
        <v>18250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35" ht="13.5" thickBot="1" x14ac:dyDescent="0.25">
      <c r="A19" s="2"/>
      <c r="B19" s="1" t="s">
        <v>50</v>
      </c>
      <c r="C19" s="1"/>
      <c r="D19" s="1"/>
      <c r="E19" s="1"/>
      <c r="F19" s="25">
        <f>0.5*365*50+1000</f>
        <v>10125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35" ht="13.5" thickBot="1" x14ac:dyDescent="0.25">
      <c r="A20" s="2"/>
      <c r="B20" s="1" t="s">
        <v>47</v>
      </c>
      <c r="C20" s="1"/>
      <c r="D20" s="1"/>
      <c r="E20" s="1"/>
      <c r="F20" s="25">
        <f>F18-F19</f>
        <v>8125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35" ht="13.5" thickBot="1" x14ac:dyDescent="0.25">
      <c r="A21" s="2"/>
      <c r="B21" s="1" t="s">
        <v>48</v>
      </c>
      <c r="C21" s="1"/>
      <c r="D21" s="1"/>
      <c r="E21" s="1"/>
      <c r="F21" s="36" t="str">
        <f>ROUND(12000/F20,1) &amp; " years"</f>
        <v>1.5 years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35" x14ac:dyDescent="0.2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35" x14ac:dyDescent="0.2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1"/>
      <c r="R23" s="1"/>
      <c r="S23" s="1"/>
      <c r="T23" s="1"/>
      <c r="U23" s="1"/>
    </row>
    <row r="24" spans="1:35" x14ac:dyDescent="0.2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35" x14ac:dyDescent="0.2">
      <c r="A25" s="2" t="s">
        <v>6</v>
      </c>
      <c r="B25" s="2" t="s">
        <v>7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35" ht="13.5" thickBot="1" x14ac:dyDescent="0.25">
      <c r="A26" s="2"/>
      <c r="B26" s="1"/>
      <c r="C26" s="1"/>
      <c r="D26" s="1"/>
      <c r="E26" s="6" t="s">
        <v>13</v>
      </c>
      <c r="F26" s="6" t="s">
        <v>14</v>
      </c>
      <c r="G26" s="6" t="s">
        <v>19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AI26"/>
    </row>
    <row r="27" spans="1:35" ht="13.5" thickBot="1" x14ac:dyDescent="0.25">
      <c r="A27" s="2"/>
      <c r="B27" s="1" t="s">
        <v>12</v>
      </c>
      <c r="C27" s="1"/>
      <c r="D27" s="1"/>
      <c r="E27" s="37">
        <v>3.7999999999999999E-2</v>
      </c>
      <c r="F27" s="8">
        <v>100000</v>
      </c>
      <c r="G27" s="8">
        <f>E27*F27</f>
        <v>3800</v>
      </c>
      <c r="H27" s="1"/>
      <c r="I27" s="12" t="s">
        <v>20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AI27"/>
    </row>
    <row r="28" spans="1:35" ht="13.5" thickBot="1" x14ac:dyDescent="0.25">
      <c r="A28" s="2"/>
      <c r="B28" s="1" t="s">
        <v>15</v>
      </c>
      <c r="C28" s="1"/>
      <c r="D28" s="1"/>
      <c r="E28" s="37">
        <f>AVERAGE('Stock Market Returns'!B8:B102)</f>
        <v>7.6916842105263172E-2</v>
      </c>
      <c r="F28" s="8">
        <v>100000</v>
      </c>
      <c r="G28" s="8">
        <f>E28*F28</f>
        <v>7691.6842105263177</v>
      </c>
      <c r="H28" s="1"/>
      <c r="I28" s="12" t="s">
        <v>21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AI28"/>
    </row>
    <row r="29" spans="1:35" x14ac:dyDescent="0.2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1"/>
      <c r="R29" s="1"/>
      <c r="S29" s="1"/>
      <c r="T29" s="1"/>
      <c r="U29" s="1"/>
    </row>
    <row r="30" spans="1:35" x14ac:dyDescent="0.2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35" x14ac:dyDescent="0.2">
      <c r="A31" s="2" t="s">
        <v>8</v>
      </c>
      <c r="B31" s="2" t="s">
        <v>11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35" x14ac:dyDescent="0.2">
      <c r="A32" s="2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2"/>
      <c r="B33" s="1" t="s">
        <v>33</v>
      </c>
      <c r="C33" s="6"/>
      <c r="D33" s="6"/>
      <c r="E33" s="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2"/>
      <c r="B34" s="1"/>
      <c r="C34" s="6"/>
      <c r="D34" s="6"/>
      <c r="E34" s="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3.5" thickBot="1" x14ac:dyDescent="0.25">
      <c r="A35" s="2"/>
      <c r="B35" s="1" t="s">
        <v>41</v>
      </c>
      <c r="C35" s="6"/>
      <c r="D35" s="6"/>
      <c r="E35" s="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3.5" thickBot="1" x14ac:dyDescent="0.25">
      <c r="A36" s="2"/>
      <c r="B36" s="2" t="s">
        <v>22</v>
      </c>
      <c r="C36" s="25">
        <f>'Tomas vs Chloe'!F51</f>
        <v>388780.11298738699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3.5" thickBot="1" x14ac:dyDescent="0.25">
      <c r="A37" s="2"/>
      <c r="B37" s="2" t="s">
        <v>23</v>
      </c>
      <c r="C37" s="24">
        <f>'Tomas vs Chloe'!L51</f>
        <v>6436855.8905385099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31"/>
      <c r="B38" s="31"/>
      <c r="C38" s="33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1"/>
      <c r="R38" s="1"/>
      <c r="S38" s="1"/>
      <c r="T38" s="1"/>
      <c r="U38" s="1"/>
    </row>
    <row r="39" spans="1:21" x14ac:dyDescent="0.2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9.5" customHeight="1" thickBot="1" x14ac:dyDescent="0.25">
      <c r="A40" s="5" t="s">
        <v>9</v>
      </c>
      <c r="B40" s="5" t="s">
        <v>10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" customHeight="1" x14ac:dyDescent="0.2">
      <c r="A41" s="1"/>
      <c r="B41" s="57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9"/>
      <c r="Q41" s="1"/>
      <c r="R41" s="1"/>
      <c r="S41" s="1"/>
      <c r="T41" s="1"/>
      <c r="U41" s="1"/>
    </row>
    <row r="42" spans="1:21" x14ac:dyDescent="0.2">
      <c r="A42" s="1"/>
      <c r="B42" s="54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6"/>
      <c r="Q42" s="1"/>
      <c r="R42" s="1"/>
      <c r="S42" s="1"/>
      <c r="T42" s="1"/>
      <c r="U42" s="1"/>
    </row>
    <row r="43" spans="1:21" x14ac:dyDescent="0.2">
      <c r="A43" s="1"/>
      <c r="B43" s="54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1"/>
      <c r="R43" s="1"/>
      <c r="S43" s="1"/>
      <c r="T43" s="1"/>
      <c r="U43" s="1"/>
    </row>
    <row r="44" spans="1:21" x14ac:dyDescent="0.2">
      <c r="A44" s="1"/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6"/>
      <c r="Q44" s="1"/>
      <c r="R44" s="1"/>
      <c r="S44" s="1"/>
      <c r="T44" s="1"/>
      <c r="U44" s="1"/>
    </row>
    <row r="45" spans="1:21" x14ac:dyDescent="0.2">
      <c r="A45" s="1"/>
      <c r="B45" s="54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6"/>
      <c r="Q45" s="1"/>
      <c r="R45" s="1"/>
      <c r="S45" s="1"/>
      <c r="T45" s="1"/>
      <c r="U45" s="1"/>
    </row>
    <row r="46" spans="1:21" x14ac:dyDescent="0.2">
      <c r="A46" s="1"/>
      <c r="B46" s="54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6"/>
      <c r="Q46" s="1"/>
      <c r="R46" s="1"/>
      <c r="S46" s="1"/>
      <c r="T46" s="1"/>
      <c r="U46" s="1"/>
    </row>
    <row r="47" spans="1:21" x14ac:dyDescent="0.2">
      <c r="A47" s="1"/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6"/>
      <c r="Q47" s="1"/>
      <c r="R47" s="1"/>
      <c r="S47" s="1"/>
      <c r="T47" s="1"/>
      <c r="U47" s="1"/>
    </row>
    <row r="48" spans="1:21" x14ac:dyDescent="0.2">
      <c r="A48" s="1"/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6"/>
      <c r="Q48" s="1"/>
      <c r="R48" s="1"/>
      <c r="S48" s="1"/>
      <c r="T48" s="1"/>
      <c r="U48" s="1"/>
    </row>
    <row r="49" spans="1:21" x14ac:dyDescent="0.2">
      <c r="A49" s="1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6"/>
      <c r="Q49" s="1"/>
      <c r="R49" s="1"/>
      <c r="S49" s="1"/>
      <c r="T49" s="1"/>
      <c r="U49" s="1"/>
    </row>
    <row r="50" spans="1:21" x14ac:dyDescent="0.2">
      <c r="A50" s="1"/>
      <c r="B50" s="54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6"/>
      <c r="Q50" s="1"/>
      <c r="R50" s="1"/>
      <c r="S50" s="1"/>
      <c r="T50" s="1"/>
      <c r="U50" s="1"/>
    </row>
    <row r="51" spans="1:21" x14ac:dyDescent="0.2">
      <c r="A51" s="1"/>
      <c r="B51" s="54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6"/>
      <c r="Q51" s="1"/>
      <c r="R51" s="1"/>
      <c r="S51" s="1"/>
      <c r="T51" s="1"/>
      <c r="U51" s="1"/>
    </row>
    <row r="52" spans="1:21" x14ac:dyDescent="0.2">
      <c r="A52" s="1"/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6"/>
      <c r="Q52" s="1"/>
      <c r="R52" s="1"/>
      <c r="S52" s="1"/>
      <c r="T52" s="1"/>
      <c r="U52" s="1"/>
    </row>
    <row r="53" spans="1:21" x14ac:dyDescent="0.2">
      <c r="A53" s="1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6"/>
      <c r="Q53" s="1"/>
      <c r="R53" s="1"/>
      <c r="S53" s="1"/>
      <c r="T53" s="1"/>
      <c r="U53" s="1"/>
    </row>
    <row r="54" spans="1:21" x14ac:dyDescent="0.2">
      <c r="A54" s="1"/>
      <c r="B54" s="54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6"/>
      <c r="Q54" s="1"/>
      <c r="R54" s="1"/>
      <c r="S54" s="1"/>
      <c r="T54" s="1"/>
      <c r="U54" s="1"/>
    </row>
    <row r="55" spans="1:21" ht="13.5" thickBot="1" x14ac:dyDescent="0.25">
      <c r="A55" s="1"/>
      <c r="B55" s="45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7"/>
      <c r="Q55" s="1"/>
      <c r="R55" s="1"/>
      <c r="S55" s="1"/>
      <c r="T55" s="1"/>
      <c r="U55" s="1"/>
    </row>
    <row r="56" spans="1:2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">
      <c r="A57" s="31"/>
      <c r="B57" s="31"/>
      <c r="C57" s="33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1"/>
      <c r="R57" s="1"/>
      <c r="S57" s="1"/>
      <c r="T57" s="1"/>
      <c r="U57" s="1"/>
    </row>
    <row r="58" spans="1:21" x14ac:dyDescent="0.2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">
      <c r="A59" s="2" t="s">
        <v>52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9.5" customHeight="1" x14ac:dyDescent="0.2">
      <c r="A61" s="5" t="s">
        <v>9</v>
      </c>
      <c r="B61" s="5" t="s">
        <v>53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3.5" thickBot="1" x14ac:dyDescent="0.25">
      <c r="A62" s="5"/>
      <c r="B62" s="5" t="s">
        <v>54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" customHeight="1" x14ac:dyDescent="0.2">
      <c r="A63" s="1"/>
      <c r="B63" s="57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9"/>
      <c r="Q63" s="1"/>
      <c r="R63" s="1"/>
      <c r="S63" s="1"/>
      <c r="T63" s="1"/>
      <c r="U63" s="1"/>
    </row>
    <row r="64" spans="1:21" x14ac:dyDescent="0.2">
      <c r="A64" s="1"/>
      <c r="B64" s="54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6"/>
      <c r="Q64" s="1"/>
      <c r="R64" s="1"/>
      <c r="S64" s="1"/>
      <c r="T64" s="1"/>
      <c r="U64" s="1"/>
    </row>
    <row r="65" spans="1:21" x14ac:dyDescent="0.2">
      <c r="A65" s="1"/>
      <c r="B65" s="54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6"/>
      <c r="Q65" s="1"/>
      <c r="R65" s="1"/>
      <c r="S65" s="1"/>
      <c r="T65" s="1"/>
      <c r="U65" s="1"/>
    </row>
    <row r="66" spans="1:21" x14ac:dyDescent="0.2">
      <c r="A66" s="1"/>
      <c r="B66" s="54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6"/>
      <c r="Q66" s="1"/>
      <c r="R66" s="1"/>
      <c r="S66" s="1"/>
      <c r="T66" s="1"/>
      <c r="U66" s="1"/>
    </row>
    <row r="67" spans="1:21" x14ac:dyDescent="0.2">
      <c r="A67" s="1"/>
      <c r="B67" s="54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6"/>
      <c r="Q67" s="1"/>
      <c r="R67" s="1"/>
      <c r="S67" s="1"/>
      <c r="T67" s="1"/>
      <c r="U67" s="1"/>
    </row>
    <row r="68" spans="1:21" x14ac:dyDescent="0.2">
      <c r="A68" s="1"/>
      <c r="B68" s="54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6"/>
      <c r="Q68" s="1"/>
      <c r="R68" s="1"/>
      <c r="S68" s="1"/>
      <c r="T68" s="1"/>
      <c r="U68" s="1"/>
    </row>
    <row r="69" spans="1:21" x14ac:dyDescent="0.2">
      <c r="A69" s="1"/>
      <c r="B69" s="54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6"/>
      <c r="Q69" s="1"/>
      <c r="R69" s="1"/>
      <c r="S69" s="1"/>
      <c r="T69" s="1"/>
      <c r="U69" s="1"/>
    </row>
    <row r="70" spans="1:21" x14ac:dyDescent="0.2">
      <c r="A70" s="1"/>
      <c r="B70" s="54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6"/>
      <c r="Q70" s="1"/>
      <c r="R70" s="1"/>
      <c r="S70" s="1"/>
      <c r="T70" s="1"/>
      <c r="U70" s="1"/>
    </row>
    <row r="71" spans="1:21" x14ac:dyDescent="0.2">
      <c r="A71" s="1"/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6"/>
      <c r="Q71" s="1"/>
      <c r="R71" s="1"/>
      <c r="S71" s="1"/>
      <c r="T71" s="1"/>
      <c r="U71" s="1"/>
    </row>
    <row r="72" spans="1:21" x14ac:dyDescent="0.2">
      <c r="A72" s="1"/>
      <c r="B72" s="54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6"/>
      <c r="Q72" s="1"/>
      <c r="R72" s="1"/>
      <c r="S72" s="1"/>
      <c r="T72" s="1"/>
      <c r="U72" s="1"/>
    </row>
    <row r="73" spans="1:21" ht="13.5" thickBot="1" x14ac:dyDescent="0.25">
      <c r="A73" s="1"/>
      <c r="B73" s="4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7"/>
      <c r="Q73" s="1"/>
      <c r="R73" s="1"/>
      <c r="S73" s="1"/>
      <c r="T73" s="1"/>
      <c r="U73" s="1"/>
    </row>
    <row r="74" spans="1:21" ht="13.5" thickBot="1" x14ac:dyDescent="0.25">
      <c r="A74" s="5"/>
      <c r="B74" s="5" t="s">
        <v>55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" customHeight="1" x14ac:dyDescent="0.2">
      <c r="A75" s="1"/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9"/>
      <c r="Q75" s="1"/>
      <c r="R75" s="1"/>
      <c r="S75" s="1"/>
      <c r="T75" s="1"/>
      <c r="U75" s="1"/>
    </row>
    <row r="76" spans="1:21" x14ac:dyDescent="0.2">
      <c r="A76" s="1"/>
      <c r="B76" s="54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6"/>
      <c r="Q76" s="1"/>
      <c r="R76" s="1"/>
      <c r="S76" s="1"/>
      <c r="T76" s="1"/>
      <c r="U76" s="1"/>
    </row>
    <row r="77" spans="1:21" x14ac:dyDescent="0.2">
      <c r="A77" s="1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6"/>
      <c r="Q77" s="1"/>
      <c r="R77" s="1"/>
      <c r="S77" s="1"/>
      <c r="T77" s="1"/>
      <c r="U77" s="1"/>
    </row>
    <row r="78" spans="1:21" x14ac:dyDescent="0.2">
      <c r="A78" s="1"/>
      <c r="B78" s="54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6"/>
      <c r="Q78" s="1"/>
      <c r="R78" s="1"/>
      <c r="S78" s="1"/>
      <c r="T78" s="1"/>
      <c r="U78" s="1"/>
    </row>
    <row r="79" spans="1:21" x14ac:dyDescent="0.2">
      <c r="A79" s="1"/>
      <c r="B79" s="54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6"/>
      <c r="Q79" s="1"/>
      <c r="R79" s="1"/>
      <c r="S79" s="1"/>
      <c r="T79" s="1"/>
      <c r="U79" s="1"/>
    </row>
    <row r="80" spans="1:21" x14ac:dyDescent="0.2">
      <c r="A80" s="1"/>
      <c r="B80" s="54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6"/>
      <c r="Q80" s="1"/>
      <c r="R80" s="1"/>
      <c r="S80" s="1"/>
      <c r="T80" s="1"/>
      <c r="U80" s="1"/>
    </row>
    <row r="81" spans="1:21" x14ac:dyDescent="0.2">
      <c r="A81" s="1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6"/>
      <c r="Q81" s="1"/>
      <c r="R81" s="1"/>
      <c r="S81" s="1"/>
      <c r="T81" s="1"/>
      <c r="U81" s="1"/>
    </row>
    <row r="82" spans="1:21" x14ac:dyDescent="0.2">
      <c r="A82" s="1"/>
      <c r="B82" s="54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6"/>
      <c r="Q82" s="1"/>
      <c r="R82" s="1"/>
      <c r="S82" s="1"/>
      <c r="T82" s="1"/>
      <c r="U82" s="1"/>
    </row>
    <row r="83" spans="1:21" x14ac:dyDescent="0.2">
      <c r="A83" s="1"/>
      <c r="B83" s="54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6"/>
      <c r="Q83" s="1"/>
      <c r="R83" s="1"/>
      <c r="S83" s="1"/>
      <c r="T83" s="1"/>
      <c r="U83" s="1"/>
    </row>
    <row r="84" spans="1:21" x14ac:dyDescent="0.2">
      <c r="A84" s="1"/>
      <c r="B84" s="54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6"/>
      <c r="Q84" s="1"/>
      <c r="R84" s="1"/>
      <c r="S84" s="1"/>
      <c r="T84" s="1"/>
      <c r="U84" s="1"/>
    </row>
    <row r="85" spans="1:21" ht="13.5" thickBot="1" x14ac:dyDescent="0.25">
      <c r="A85" s="1"/>
      <c r="B85" s="45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7"/>
      <c r="Q85" s="1"/>
      <c r="R85" s="1"/>
      <c r="S85" s="1"/>
      <c r="T85" s="1"/>
      <c r="U85" s="1"/>
    </row>
    <row r="86" spans="1:2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">
      <c r="A87" s="2" t="s">
        <v>56</v>
      </c>
      <c r="B87" s="1" t="s">
        <v>57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3.5" thickBo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26.25" customHeight="1" x14ac:dyDescent="0.2">
      <c r="A89" s="39">
        <v>1</v>
      </c>
      <c r="B89" s="48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50"/>
      <c r="Q89" s="1"/>
      <c r="R89" s="1"/>
      <c r="S89" s="1"/>
      <c r="T89" s="1"/>
      <c r="U89" s="1"/>
    </row>
    <row r="90" spans="1:21" ht="26.25" customHeight="1" x14ac:dyDescent="0.2">
      <c r="A90" s="39">
        <v>2</v>
      </c>
      <c r="B90" s="51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3"/>
      <c r="Q90" s="1"/>
      <c r="R90" s="1"/>
      <c r="S90" s="1"/>
      <c r="T90" s="1"/>
      <c r="U90" s="1"/>
    </row>
    <row r="91" spans="1:21" ht="26.25" customHeight="1" x14ac:dyDescent="0.2">
      <c r="A91" s="39">
        <v>3</v>
      </c>
      <c r="B91" s="51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3"/>
      <c r="Q91" s="1"/>
      <c r="R91" s="1"/>
      <c r="S91" s="1"/>
      <c r="T91" s="1"/>
      <c r="U91" s="1"/>
    </row>
    <row r="92" spans="1:21" ht="26.25" customHeight="1" x14ac:dyDescent="0.2">
      <c r="A92" s="39">
        <v>4</v>
      </c>
      <c r="B92" s="51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3"/>
      <c r="Q92" s="1"/>
      <c r="R92" s="1"/>
      <c r="S92" s="1"/>
      <c r="T92" s="1"/>
      <c r="U92" s="1"/>
    </row>
    <row r="93" spans="1:21" ht="26.25" customHeight="1" thickBot="1" x14ac:dyDescent="0.25">
      <c r="A93" s="39">
        <v>5</v>
      </c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2"/>
      <c r="Q93" s="1"/>
      <c r="R93" s="1"/>
      <c r="S93" s="1"/>
      <c r="T93" s="1"/>
      <c r="U93" s="1"/>
    </row>
    <row r="94" spans="1:2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</sheetData>
  <mergeCells count="49">
    <mergeCell ref="D7:E7"/>
    <mergeCell ref="D8:E8"/>
    <mergeCell ref="D9:E9"/>
    <mergeCell ref="D10:E10"/>
    <mergeCell ref="D11:E11"/>
    <mergeCell ref="D13:E13"/>
    <mergeCell ref="B48:P48"/>
    <mergeCell ref="B49:P49"/>
    <mergeCell ref="B50:P50"/>
    <mergeCell ref="B51:P51"/>
    <mergeCell ref="B52:P52"/>
    <mergeCell ref="B53:P53"/>
    <mergeCell ref="B54:P54"/>
    <mergeCell ref="B55:P55"/>
    <mergeCell ref="B41:P41"/>
    <mergeCell ref="B42:P42"/>
    <mergeCell ref="B43:P43"/>
    <mergeCell ref="B44:P44"/>
    <mergeCell ref="B45:P45"/>
    <mergeCell ref="B46:P46"/>
    <mergeCell ref="B47:P47"/>
    <mergeCell ref="B65:P65"/>
    <mergeCell ref="B66:P66"/>
    <mergeCell ref="B67:P67"/>
    <mergeCell ref="B68:P68"/>
    <mergeCell ref="B63:P63"/>
    <mergeCell ref="B64:P64"/>
    <mergeCell ref="B79:P79"/>
    <mergeCell ref="B69:P69"/>
    <mergeCell ref="B70:P70"/>
    <mergeCell ref="B71:P71"/>
    <mergeCell ref="B72:P72"/>
    <mergeCell ref="B73:P73"/>
    <mergeCell ref="B93:P93"/>
    <mergeCell ref="D12:E12"/>
    <mergeCell ref="B85:P85"/>
    <mergeCell ref="B89:P89"/>
    <mergeCell ref="B90:P90"/>
    <mergeCell ref="B91:P91"/>
    <mergeCell ref="B92:P92"/>
    <mergeCell ref="B80:P80"/>
    <mergeCell ref="B81:P81"/>
    <mergeCell ref="B82:P82"/>
    <mergeCell ref="B83:P83"/>
    <mergeCell ref="B84:P84"/>
    <mergeCell ref="B75:P75"/>
    <mergeCell ref="B76:P76"/>
    <mergeCell ref="B77:P77"/>
    <mergeCell ref="B78:P7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23654-8658-43B4-AF3A-33CF28F0EB96}">
  <dimension ref="A1:AI341"/>
  <sheetViews>
    <sheetView workbookViewId="0">
      <pane ySplit="7" topLeftCell="A8" activePane="bottomLeft" state="frozen"/>
      <selection pane="bottomLeft" activeCell="A8" sqref="A8"/>
    </sheetView>
  </sheetViews>
  <sheetFormatPr defaultRowHeight="12.75" x14ac:dyDescent="0.2"/>
  <cols>
    <col min="1" max="1" width="20" customWidth="1"/>
    <col min="6" max="6" width="17.42578125" customWidth="1"/>
    <col min="7" max="7" width="31.85546875" customWidth="1"/>
    <col min="8" max="8" width="22.140625" customWidth="1"/>
    <col min="22" max="35" width="9.140625" style="1"/>
  </cols>
  <sheetData>
    <row r="1" spans="1:21" ht="26.25" x14ac:dyDescent="0.4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1.75" customHeight="1" x14ac:dyDescent="0.25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1" customFormat="1" x14ac:dyDescent="0.2"/>
    <row r="4" spans="1:21" s="1" customFormat="1" x14ac:dyDescent="0.2">
      <c r="A4" s="1" t="s">
        <v>18</v>
      </c>
    </row>
    <row r="5" spans="1:21" s="1" customFormat="1" x14ac:dyDescent="0.2"/>
    <row r="6" spans="1:21" s="1" customFormat="1" x14ac:dyDescent="0.2"/>
    <row r="7" spans="1:21" s="1" customFormat="1" x14ac:dyDescent="0.2">
      <c r="A7" s="6" t="s">
        <v>16</v>
      </c>
      <c r="B7" s="6" t="s">
        <v>17</v>
      </c>
    </row>
    <row r="8" spans="1:21" s="1" customFormat="1" x14ac:dyDescent="0.2">
      <c r="A8" s="10">
        <v>2022</v>
      </c>
      <c r="B8" s="11">
        <v>-0.19439999999999999</v>
      </c>
    </row>
    <row r="9" spans="1:21" s="1" customFormat="1" x14ac:dyDescent="0.2">
      <c r="A9" s="10">
        <v>2021</v>
      </c>
      <c r="B9" s="11">
        <v>0.26889999999999997</v>
      </c>
    </row>
    <row r="10" spans="1:21" s="1" customFormat="1" x14ac:dyDescent="0.2">
      <c r="A10" s="10">
        <v>2020</v>
      </c>
      <c r="B10" s="11">
        <v>0.16259999999999999</v>
      </c>
    </row>
    <row r="11" spans="1:21" s="1" customFormat="1" x14ac:dyDescent="0.2">
      <c r="A11" s="10">
        <v>2019</v>
      </c>
      <c r="B11" s="11">
        <v>0.2888</v>
      </c>
    </row>
    <row r="12" spans="1:21" s="1" customFormat="1" x14ac:dyDescent="0.2">
      <c r="A12" s="10">
        <v>2018</v>
      </c>
      <c r="B12" s="11">
        <v>-6.2399999999999997E-2</v>
      </c>
    </row>
    <row r="13" spans="1:21" s="1" customFormat="1" x14ac:dyDescent="0.2">
      <c r="A13" s="10">
        <v>2017</v>
      </c>
      <c r="B13" s="11">
        <v>0.19420000000000001</v>
      </c>
    </row>
    <row r="14" spans="1:21" s="1" customFormat="1" x14ac:dyDescent="0.2">
      <c r="A14" s="10">
        <v>2016</v>
      </c>
      <c r="B14" s="11">
        <v>9.5399999999999999E-2</v>
      </c>
    </row>
    <row r="15" spans="1:21" s="1" customFormat="1" x14ac:dyDescent="0.2">
      <c r="A15" s="10">
        <v>2015</v>
      </c>
      <c r="B15" s="11">
        <v>-7.3000000000000001E-3</v>
      </c>
    </row>
    <row r="16" spans="1:21" s="1" customFormat="1" x14ac:dyDescent="0.2">
      <c r="A16" s="10">
        <v>2014</v>
      </c>
      <c r="B16" s="11">
        <v>0.1139</v>
      </c>
    </row>
    <row r="17" spans="1:2" s="1" customFormat="1" x14ac:dyDescent="0.2">
      <c r="A17" s="10">
        <v>2013</v>
      </c>
      <c r="B17" s="11">
        <v>0.29599999999999999</v>
      </c>
    </row>
    <row r="18" spans="1:2" s="1" customFormat="1" x14ac:dyDescent="0.2">
      <c r="A18" s="10">
        <v>2012</v>
      </c>
      <c r="B18" s="11">
        <v>0.1341</v>
      </c>
    </row>
    <row r="19" spans="1:2" s="1" customFormat="1" x14ac:dyDescent="0.2">
      <c r="A19" s="10">
        <v>2011</v>
      </c>
      <c r="B19" s="11">
        <v>0</v>
      </c>
    </row>
    <row r="20" spans="1:2" s="1" customFormat="1" x14ac:dyDescent="0.2">
      <c r="A20" s="10">
        <v>2010</v>
      </c>
      <c r="B20" s="11">
        <v>0.1278</v>
      </c>
    </row>
    <row r="21" spans="1:2" s="1" customFormat="1" x14ac:dyDescent="0.2">
      <c r="A21" s="10">
        <v>2009</v>
      </c>
      <c r="B21" s="11">
        <v>0.23449999999999999</v>
      </c>
    </row>
    <row r="22" spans="1:2" s="1" customFormat="1" x14ac:dyDescent="0.2">
      <c r="A22" s="10">
        <v>2008</v>
      </c>
      <c r="B22" s="11">
        <v>-0.38490000000000002</v>
      </c>
    </row>
    <row r="23" spans="1:2" s="1" customFormat="1" x14ac:dyDescent="0.2">
      <c r="A23" s="10">
        <v>2007</v>
      </c>
      <c r="B23" s="11">
        <v>3.5299999999999998E-2</v>
      </c>
    </row>
    <row r="24" spans="1:2" s="1" customFormat="1" x14ac:dyDescent="0.2">
      <c r="A24" s="10">
        <v>2006</v>
      </c>
      <c r="B24" s="11">
        <v>0.13619999999999999</v>
      </c>
    </row>
    <row r="25" spans="1:2" s="1" customFormat="1" x14ac:dyDescent="0.2">
      <c r="A25" s="10">
        <v>2005</v>
      </c>
      <c r="B25" s="11">
        <v>0.03</v>
      </c>
    </row>
    <row r="26" spans="1:2" s="1" customFormat="1" x14ac:dyDescent="0.2">
      <c r="A26" s="10">
        <v>2004</v>
      </c>
      <c r="B26" s="11">
        <v>8.9899999999999994E-2</v>
      </c>
    </row>
    <row r="27" spans="1:2" s="1" customFormat="1" x14ac:dyDescent="0.2">
      <c r="A27" s="10">
        <v>2003</v>
      </c>
      <c r="B27" s="11">
        <v>0.26379999999999998</v>
      </c>
    </row>
    <row r="28" spans="1:2" s="1" customFormat="1" x14ac:dyDescent="0.2">
      <c r="A28" s="10">
        <v>2002</v>
      </c>
      <c r="B28" s="11">
        <v>-0.23369999999999999</v>
      </c>
    </row>
    <row r="29" spans="1:2" s="1" customFormat="1" x14ac:dyDescent="0.2">
      <c r="A29" s="10">
        <v>2001</v>
      </c>
      <c r="B29" s="11">
        <v>-0.13039999999999999</v>
      </c>
    </row>
    <row r="30" spans="1:2" s="1" customFormat="1" x14ac:dyDescent="0.2">
      <c r="A30" s="10">
        <v>2000</v>
      </c>
      <c r="B30" s="11">
        <v>-0.1014</v>
      </c>
    </row>
    <row r="31" spans="1:2" s="1" customFormat="1" x14ac:dyDescent="0.2">
      <c r="A31" s="10">
        <v>1999</v>
      </c>
      <c r="B31" s="11">
        <v>0.1953</v>
      </c>
    </row>
    <row r="32" spans="1:2" s="1" customFormat="1" x14ac:dyDescent="0.2">
      <c r="A32" s="10">
        <v>1998</v>
      </c>
      <c r="B32" s="11">
        <v>0.26669999999999999</v>
      </c>
    </row>
    <row r="33" spans="1:2" s="1" customFormat="1" x14ac:dyDescent="0.2">
      <c r="A33" s="10">
        <v>1997</v>
      </c>
      <c r="B33" s="11">
        <v>0.31009999999999999</v>
      </c>
    </row>
    <row r="34" spans="1:2" s="1" customFormat="1" x14ac:dyDescent="0.2">
      <c r="A34" s="10">
        <v>1996</v>
      </c>
      <c r="B34" s="11">
        <v>0.2026</v>
      </c>
    </row>
    <row r="35" spans="1:2" s="1" customFormat="1" x14ac:dyDescent="0.2">
      <c r="A35" s="10">
        <v>1995</v>
      </c>
      <c r="B35" s="11">
        <v>0.34110000000000001</v>
      </c>
    </row>
    <row r="36" spans="1:2" s="1" customFormat="1" x14ac:dyDescent="0.2">
      <c r="A36" s="10">
        <v>1994</v>
      </c>
      <c r="B36" s="11">
        <v>-1.54E-2</v>
      </c>
    </row>
    <row r="37" spans="1:2" s="1" customFormat="1" x14ac:dyDescent="0.2">
      <c r="A37" s="10">
        <v>1993</v>
      </c>
      <c r="B37" s="11">
        <v>7.0599999999999996E-2</v>
      </c>
    </row>
    <row r="38" spans="1:2" s="1" customFormat="1" x14ac:dyDescent="0.2">
      <c r="A38" s="10">
        <v>1992</v>
      </c>
      <c r="B38" s="11">
        <v>4.4600000000000001E-2</v>
      </c>
    </row>
    <row r="39" spans="1:2" s="1" customFormat="1" x14ac:dyDescent="0.2">
      <c r="A39" s="10">
        <v>1991</v>
      </c>
      <c r="B39" s="11">
        <v>0.2631</v>
      </c>
    </row>
    <row r="40" spans="1:2" s="1" customFormat="1" x14ac:dyDescent="0.2">
      <c r="A40" s="10">
        <v>1990</v>
      </c>
      <c r="B40" s="11">
        <v>-6.5600000000000006E-2</v>
      </c>
    </row>
    <row r="41" spans="1:2" s="1" customFormat="1" x14ac:dyDescent="0.2">
      <c r="A41" s="10">
        <v>1989</v>
      </c>
      <c r="B41" s="11">
        <v>0.27250000000000002</v>
      </c>
    </row>
    <row r="42" spans="1:2" s="1" customFormat="1" x14ac:dyDescent="0.2">
      <c r="A42" s="10">
        <v>1988</v>
      </c>
      <c r="B42" s="11">
        <v>0.124</v>
      </c>
    </row>
    <row r="43" spans="1:2" s="1" customFormat="1" x14ac:dyDescent="0.2">
      <c r="A43" s="10">
        <v>1987</v>
      </c>
      <c r="B43" s="11">
        <v>2.0299999999999999E-2</v>
      </c>
    </row>
    <row r="44" spans="1:2" s="1" customFormat="1" x14ac:dyDescent="0.2">
      <c r="A44" s="10">
        <v>1986</v>
      </c>
      <c r="B44" s="11">
        <v>0.1462</v>
      </c>
    </row>
    <row r="45" spans="1:2" s="1" customFormat="1" x14ac:dyDescent="0.2">
      <c r="A45" s="10">
        <v>1985</v>
      </c>
      <c r="B45" s="11">
        <v>0.26329999999999998</v>
      </c>
    </row>
    <row r="46" spans="1:2" s="1" customFormat="1" x14ac:dyDescent="0.2">
      <c r="A46" s="10">
        <v>1984</v>
      </c>
      <c r="B46" s="11">
        <v>1.4E-2</v>
      </c>
    </row>
    <row r="47" spans="1:2" s="1" customFormat="1" x14ac:dyDescent="0.2">
      <c r="A47" s="10">
        <v>1983</v>
      </c>
      <c r="B47" s="11">
        <v>0.17269999999999999</v>
      </c>
    </row>
    <row r="48" spans="1:2" s="1" customFormat="1" x14ac:dyDescent="0.2">
      <c r="A48" s="10">
        <v>1982</v>
      </c>
      <c r="B48" s="11">
        <v>0.14760000000000001</v>
      </c>
    </row>
    <row r="49" spans="1:2" s="1" customFormat="1" x14ac:dyDescent="0.2">
      <c r="A49" s="10">
        <v>1981</v>
      </c>
      <c r="B49" s="11">
        <v>-9.7299999999999998E-2</v>
      </c>
    </row>
    <row r="50" spans="1:2" s="1" customFormat="1" x14ac:dyDescent="0.2">
      <c r="A50" s="10">
        <v>1980</v>
      </c>
      <c r="B50" s="11">
        <v>0.25769999999999998</v>
      </c>
    </row>
    <row r="51" spans="1:2" s="1" customFormat="1" x14ac:dyDescent="0.2">
      <c r="A51" s="10">
        <v>1979</v>
      </c>
      <c r="B51" s="11">
        <v>0.1231</v>
      </c>
    </row>
    <row r="52" spans="1:2" s="1" customFormat="1" x14ac:dyDescent="0.2">
      <c r="A52" s="10">
        <v>1978</v>
      </c>
      <c r="B52" s="11">
        <v>1.06E-2</v>
      </c>
    </row>
    <row r="53" spans="1:2" s="1" customFormat="1" x14ac:dyDescent="0.2">
      <c r="A53" s="10">
        <v>1977</v>
      </c>
      <c r="B53" s="11">
        <v>-0.115</v>
      </c>
    </row>
    <row r="54" spans="1:2" s="1" customFormat="1" x14ac:dyDescent="0.2">
      <c r="A54" s="10">
        <v>1976</v>
      </c>
      <c r="B54" s="11">
        <v>0.1915</v>
      </c>
    </row>
    <row r="55" spans="1:2" s="1" customFormat="1" x14ac:dyDescent="0.2">
      <c r="A55" s="10">
        <v>1975</v>
      </c>
      <c r="B55" s="11">
        <v>0.3155</v>
      </c>
    </row>
    <row r="56" spans="1:2" s="1" customFormat="1" x14ac:dyDescent="0.2">
      <c r="A56" s="10">
        <v>1974</v>
      </c>
      <c r="B56" s="11">
        <v>-0.29720000000000002</v>
      </c>
    </row>
    <row r="57" spans="1:2" s="1" customFormat="1" x14ac:dyDescent="0.2">
      <c r="A57" s="10">
        <v>1973</v>
      </c>
      <c r="B57" s="11">
        <v>-0.17369999999999999</v>
      </c>
    </row>
    <row r="58" spans="1:2" s="1" customFormat="1" x14ac:dyDescent="0.2">
      <c r="A58" s="10">
        <v>1972</v>
      </c>
      <c r="B58" s="11">
        <v>0.15629999999999999</v>
      </c>
    </row>
    <row r="59" spans="1:2" s="1" customFormat="1" x14ac:dyDescent="0.2">
      <c r="A59" s="10">
        <v>1971</v>
      </c>
      <c r="B59" s="11">
        <v>0.1079</v>
      </c>
    </row>
    <row r="60" spans="1:2" s="1" customFormat="1" x14ac:dyDescent="0.2">
      <c r="A60" s="10">
        <v>1970</v>
      </c>
      <c r="B60" s="11">
        <v>1E-3</v>
      </c>
    </row>
    <row r="61" spans="1:2" s="1" customFormat="1" x14ac:dyDescent="0.2">
      <c r="A61" s="10">
        <v>1969</v>
      </c>
      <c r="B61" s="11">
        <v>-0.11360000000000001</v>
      </c>
    </row>
    <row r="62" spans="1:2" s="1" customFormat="1" x14ac:dyDescent="0.2">
      <c r="A62" s="10">
        <v>1968</v>
      </c>
      <c r="B62" s="11">
        <v>7.6600000000000001E-2</v>
      </c>
    </row>
    <row r="63" spans="1:2" s="1" customFormat="1" x14ac:dyDescent="0.2">
      <c r="A63" s="10">
        <v>1967</v>
      </c>
      <c r="B63" s="11">
        <v>0.2009</v>
      </c>
    </row>
    <row r="64" spans="1:2" s="1" customFormat="1" x14ac:dyDescent="0.2">
      <c r="A64" s="10">
        <v>1966</v>
      </c>
      <c r="B64" s="11">
        <v>-0.13089999999999999</v>
      </c>
    </row>
    <row r="65" spans="1:2" s="1" customFormat="1" x14ac:dyDescent="0.2">
      <c r="A65" s="10">
        <v>1965</v>
      </c>
      <c r="B65" s="11">
        <v>9.06E-2</v>
      </c>
    </row>
    <row r="66" spans="1:2" s="1" customFormat="1" x14ac:dyDescent="0.2">
      <c r="A66" s="10">
        <v>1964</v>
      </c>
      <c r="B66" s="11">
        <v>0.12970000000000001</v>
      </c>
    </row>
    <row r="67" spans="1:2" s="1" customFormat="1" x14ac:dyDescent="0.2">
      <c r="A67" s="10">
        <v>1963</v>
      </c>
      <c r="B67" s="11">
        <v>0.18890000000000001</v>
      </c>
    </row>
    <row r="68" spans="1:2" s="1" customFormat="1" x14ac:dyDescent="0.2">
      <c r="A68" s="10">
        <v>1962</v>
      </c>
      <c r="B68" s="11">
        <v>-0.1181</v>
      </c>
    </row>
    <row r="69" spans="1:2" s="1" customFormat="1" x14ac:dyDescent="0.2">
      <c r="A69" s="10">
        <v>1961</v>
      </c>
      <c r="B69" s="11">
        <v>0.23130000000000001</v>
      </c>
    </row>
    <row r="70" spans="1:2" s="1" customFormat="1" x14ac:dyDescent="0.2">
      <c r="A70" s="10">
        <v>1960</v>
      </c>
      <c r="B70" s="11">
        <v>-2.9700000000000001E-2</v>
      </c>
    </row>
    <row r="71" spans="1:2" s="1" customFormat="1" x14ac:dyDescent="0.2">
      <c r="A71" s="10">
        <v>1959</v>
      </c>
      <c r="B71" s="11">
        <v>8.48E-2</v>
      </c>
    </row>
    <row r="72" spans="1:2" s="1" customFormat="1" x14ac:dyDescent="0.2">
      <c r="A72" s="10">
        <v>1958</v>
      </c>
      <c r="B72" s="11">
        <v>0.38059999999999999</v>
      </c>
    </row>
    <row r="73" spans="1:2" s="1" customFormat="1" x14ac:dyDescent="0.2">
      <c r="A73" s="10">
        <v>1957</v>
      </c>
      <c r="B73" s="11">
        <v>-0.1431</v>
      </c>
    </row>
    <row r="74" spans="1:2" s="1" customFormat="1" x14ac:dyDescent="0.2">
      <c r="A74" s="10">
        <v>1956</v>
      </c>
      <c r="B74" s="11">
        <v>2.6200000000000001E-2</v>
      </c>
    </row>
    <row r="75" spans="1:2" s="1" customFormat="1" x14ac:dyDescent="0.2">
      <c r="A75" s="10">
        <v>1955</v>
      </c>
      <c r="B75" s="11">
        <v>0.26400000000000001</v>
      </c>
    </row>
    <row r="76" spans="1:2" s="1" customFormat="1" x14ac:dyDescent="0.2">
      <c r="A76" s="10">
        <v>1954</v>
      </c>
      <c r="B76" s="11">
        <v>0.45019999999999999</v>
      </c>
    </row>
    <row r="77" spans="1:2" s="1" customFormat="1" x14ac:dyDescent="0.2">
      <c r="A77" s="10">
        <v>1953</v>
      </c>
      <c r="B77" s="11">
        <v>-6.6199999999999995E-2</v>
      </c>
    </row>
    <row r="78" spans="1:2" s="1" customFormat="1" x14ac:dyDescent="0.2">
      <c r="A78" s="10">
        <v>1952</v>
      </c>
      <c r="B78" s="11">
        <v>0.1178</v>
      </c>
    </row>
    <row r="79" spans="1:2" s="1" customFormat="1" x14ac:dyDescent="0.2">
      <c r="A79" s="10">
        <v>1951</v>
      </c>
      <c r="B79" s="11">
        <v>0.1646</v>
      </c>
    </row>
    <row r="80" spans="1:2" s="1" customFormat="1" x14ac:dyDescent="0.2">
      <c r="A80" s="10">
        <v>1950</v>
      </c>
      <c r="B80" s="11">
        <v>0.21779999999999999</v>
      </c>
    </row>
    <row r="81" spans="1:21" s="1" customFormat="1" x14ac:dyDescent="0.2">
      <c r="A81" s="10">
        <v>1949</v>
      </c>
      <c r="B81" s="11">
        <v>0.1026</v>
      </c>
    </row>
    <row r="82" spans="1:21" s="1" customFormat="1" x14ac:dyDescent="0.2">
      <c r="A82" s="10">
        <v>1948</v>
      </c>
      <c r="B82" s="11">
        <v>-6.4999999999999997E-3</v>
      </c>
    </row>
    <row r="83" spans="1:21" s="1" customFormat="1" x14ac:dyDescent="0.2">
      <c r="A83" s="10">
        <v>1947</v>
      </c>
      <c r="B83" s="11">
        <v>0</v>
      </c>
    </row>
    <row r="84" spans="1:21" s="1" customFormat="1" x14ac:dyDescent="0.2">
      <c r="A84" s="10">
        <v>1946</v>
      </c>
      <c r="B84" s="11">
        <v>-0.1187</v>
      </c>
    </row>
    <row r="85" spans="1:21" s="1" customFormat="1" x14ac:dyDescent="0.2">
      <c r="A85" s="10">
        <v>1945</v>
      </c>
      <c r="B85" s="11">
        <v>0.30719999999999997</v>
      </c>
    </row>
    <row r="86" spans="1:21" x14ac:dyDescent="0.2">
      <c r="A86" s="10">
        <v>1944</v>
      </c>
      <c r="B86" s="11">
        <v>0.13800000000000001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">
      <c r="A87" s="10">
        <v>1943</v>
      </c>
      <c r="B87" s="11">
        <v>0.19450000000000001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">
      <c r="A88" s="10">
        <v>1942</v>
      </c>
      <c r="B88" s="11">
        <v>0.12429999999999999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">
      <c r="A89" s="10">
        <v>1941</v>
      </c>
      <c r="B89" s="11">
        <v>-0.17860000000000001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">
      <c r="A90" s="10">
        <v>1940</v>
      </c>
      <c r="B90" s="11">
        <v>-0.15290000000000001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">
      <c r="A91" s="10">
        <v>1939</v>
      </c>
      <c r="B91" s="11">
        <v>-5.45E-2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">
      <c r="A92" s="10">
        <v>1938</v>
      </c>
      <c r="B92" s="11">
        <v>0.25209999999999999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">
      <c r="A93" s="10">
        <v>1937</v>
      </c>
      <c r="B93" s="11">
        <v>-0.38590000000000002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">
      <c r="A94" s="10">
        <v>1936</v>
      </c>
      <c r="B94" s="11">
        <v>0.2792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">
      <c r="A95" s="10">
        <v>1935</v>
      </c>
      <c r="B95" s="11">
        <v>0.41370000000000001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">
      <c r="A96" s="10">
        <v>1934</v>
      </c>
      <c r="B96" s="11">
        <v>-5.9400000000000001E-2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">
      <c r="A97" s="10">
        <v>1933</v>
      </c>
      <c r="B97" s="11">
        <v>0.46589999999999998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">
      <c r="A98" s="10">
        <v>1932</v>
      </c>
      <c r="B98" s="11">
        <v>-0.1515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">
      <c r="A99" s="10">
        <v>1931</v>
      </c>
      <c r="B99" s="11">
        <v>-0.47070000000000001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">
      <c r="A100" s="10">
        <v>1930</v>
      </c>
      <c r="B100" s="11">
        <v>-0.2848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">
      <c r="A101" s="10">
        <v>1929</v>
      </c>
      <c r="B101" s="11">
        <v>-0.1191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">
      <c r="A102" s="10">
        <v>1928</v>
      </c>
      <c r="B102" s="11">
        <v>0.37880000000000003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</sheetData>
  <sortState xmlns:xlrd2="http://schemas.microsoft.com/office/spreadsheetml/2017/richdata2" ref="A8:B102">
    <sortCondition descending="1" ref="A8:A10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82835-6F6A-4839-9CBB-599E97201699}">
  <dimension ref="A1:AI340"/>
  <sheetViews>
    <sheetView workbookViewId="0">
      <pane ySplit="11" topLeftCell="A12" activePane="bottomLeft" state="frozen"/>
      <selection pane="bottomLeft"/>
    </sheetView>
  </sheetViews>
  <sheetFormatPr defaultRowHeight="12.75" x14ac:dyDescent="0.2"/>
  <cols>
    <col min="1" max="1" width="20" customWidth="1"/>
    <col min="2" max="6" width="18.140625" style="14" customWidth="1"/>
    <col min="7" max="7" width="3.42578125" customWidth="1"/>
    <col min="8" max="12" width="18.140625" customWidth="1"/>
    <col min="22" max="35" width="9.140625" style="1"/>
  </cols>
  <sheetData>
    <row r="1" spans="1:21" ht="26.25" x14ac:dyDescent="0.4">
      <c r="A1" s="4" t="s">
        <v>0</v>
      </c>
      <c r="B1" s="7"/>
      <c r="C1" s="7"/>
      <c r="D1" s="7"/>
      <c r="E1" s="7"/>
      <c r="F1" s="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1.75" customHeight="1" x14ac:dyDescent="0.25">
      <c r="A2" s="3" t="s">
        <v>1</v>
      </c>
      <c r="B2" s="7"/>
      <c r="C2" s="7"/>
      <c r="D2" s="7"/>
      <c r="E2" s="7"/>
      <c r="F2" s="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1" customFormat="1" x14ac:dyDescent="0.2">
      <c r="B3" s="7"/>
      <c r="C3" s="7"/>
      <c r="D3" s="7"/>
      <c r="E3" s="7"/>
      <c r="F3" s="7"/>
      <c r="H3" s="29" t="s">
        <v>38</v>
      </c>
    </row>
    <row r="4" spans="1:21" s="1" customFormat="1" x14ac:dyDescent="0.2">
      <c r="A4" s="1" t="s">
        <v>27</v>
      </c>
      <c r="B4" s="7"/>
      <c r="C4" s="7"/>
      <c r="D4" s="7"/>
      <c r="E4" s="7"/>
      <c r="F4" s="7"/>
      <c r="H4" s="12" t="s">
        <v>34</v>
      </c>
    </row>
    <row r="5" spans="1:21" s="1" customFormat="1" x14ac:dyDescent="0.2">
      <c r="B5" s="7"/>
      <c r="C5" s="7"/>
      <c r="D5" s="7"/>
      <c r="E5" s="7"/>
      <c r="F5" s="7"/>
      <c r="H5" s="12" t="s">
        <v>62</v>
      </c>
    </row>
    <row r="6" spans="1:21" s="1" customFormat="1" ht="13.5" thickBot="1" x14ac:dyDescent="0.25">
      <c r="B6" s="7"/>
      <c r="C6" s="6" t="s">
        <v>22</v>
      </c>
      <c r="D6" s="6" t="s">
        <v>23</v>
      </c>
      <c r="E6" s="7"/>
      <c r="H6" s="12" t="s">
        <v>35</v>
      </c>
    </row>
    <row r="7" spans="1:21" s="1" customFormat="1" ht="13.5" thickBot="1" x14ac:dyDescent="0.25">
      <c r="A7" s="2" t="s">
        <v>37</v>
      </c>
      <c r="B7" s="7"/>
      <c r="C7" s="9">
        <v>0.98</v>
      </c>
      <c r="D7" s="23">
        <v>0.9</v>
      </c>
      <c r="E7" s="7"/>
    </row>
    <row r="8" spans="1:21" s="1" customFormat="1" ht="13.5" thickBot="1" x14ac:dyDescent="0.25">
      <c r="A8" s="2" t="s">
        <v>36</v>
      </c>
      <c r="B8" s="7"/>
      <c r="C8" s="38">
        <f>'Module 2'!E27</f>
        <v>3.7999999999999999E-2</v>
      </c>
      <c r="D8" s="37">
        <f>'Module 2'!E28</f>
        <v>7.6916842105263172E-2</v>
      </c>
      <c r="E8" s="7"/>
    </row>
    <row r="9" spans="1:21" s="1" customFormat="1" x14ac:dyDescent="0.2">
      <c r="B9" s="7"/>
      <c r="C9" s="7"/>
      <c r="D9" s="7"/>
      <c r="E9" s="7"/>
      <c r="F9" s="7"/>
    </row>
    <row r="10" spans="1:21" s="1" customFormat="1" ht="20.25" customHeight="1" x14ac:dyDescent="0.2">
      <c r="B10" s="61" t="s">
        <v>31</v>
      </c>
      <c r="C10" s="61"/>
      <c r="D10" s="61"/>
      <c r="E10" s="61"/>
      <c r="F10" s="61"/>
      <c r="H10" s="62" t="s">
        <v>32</v>
      </c>
      <c r="I10" s="62"/>
      <c r="J10" s="62"/>
      <c r="K10" s="62"/>
      <c r="L10" s="62"/>
    </row>
    <row r="11" spans="1:21" s="1" customFormat="1" ht="27.75" customHeight="1" thickBot="1" x14ac:dyDescent="0.25">
      <c r="A11" s="15" t="s">
        <v>25</v>
      </c>
      <c r="B11" s="16" t="s">
        <v>26</v>
      </c>
      <c r="C11" s="16" t="s">
        <v>30</v>
      </c>
      <c r="D11" s="16" t="s">
        <v>28</v>
      </c>
      <c r="E11" s="16" t="s">
        <v>24</v>
      </c>
      <c r="F11" s="16" t="s">
        <v>29</v>
      </c>
      <c r="H11" s="19" t="s">
        <v>26</v>
      </c>
      <c r="I11" s="19" t="s">
        <v>30</v>
      </c>
      <c r="J11" s="19" t="s">
        <v>28</v>
      </c>
      <c r="K11" s="19" t="s">
        <v>24</v>
      </c>
      <c r="L11" s="19" t="s">
        <v>29</v>
      </c>
    </row>
    <row r="12" spans="1:21" s="1" customFormat="1" ht="13.5" thickBot="1" x14ac:dyDescent="0.25">
      <c r="A12" s="10">
        <v>25</v>
      </c>
      <c r="B12" s="22">
        <f>'Module 2'!C8</f>
        <v>96000</v>
      </c>
      <c r="C12" s="22">
        <v>0</v>
      </c>
      <c r="D12" s="17">
        <v>0</v>
      </c>
      <c r="E12" s="17">
        <f>B12*$C$7</f>
        <v>94080</v>
      </c>
      <c r="F12" s="17">
        <f>B12+C12+D12-E12</f>
        <v>1920</v>
      </c>
      <c r="G12" s="13"/>
      <c r="H12" s="22">
        <f>'Module 2'!C9</f>
        <v>72000</v>
      </c>
      <c r="I12" s="22">
        <f>'Module 2'!F20</f>
        <v>8125</v>
      </c>
      <c r="J12" s="20">
        <v>0</v>
      </c>
      <c r="K12" s="20">
        <f>H12*$D$7</f>
        <v>64800</v>
      </c>
      <c r="L12" s="20">
        <f>H12+I12+J12-K12</f>
        <v>15325</v>
      </c>
      <c r="M12" s="13"/>
      <c r="N12" s="13"/>
      <c r="O12" s="13"/>
      <c r="P12" s="13"/>
      <c r="Q12" s="13"/>
      <c r="R12" s="13"/>
      <c r="S12" s="13"/>
      <c r="T12" s="13"/>
    </row>
    <row r="13" spans="1:21" s="1" customFormat="1" x14ac:dyDescent="0.2">
      <c r="A13" s="10">
        <f>A12+1</f>
        <v>26</v>
      </c>
      <c r="B13" s="18">
        <f>B12*(1+5%)</f>
        <v>100800</v>
      </c>
      <c r="C13" s="17">
        <f>C12*(1+5%)</f>
        <v>0</v>
      </c>
      <c r="D13" s="17">
        <f>F12*$C$8</f>
        <v>72.959999999999994</v>
      </c>
      <c r="E13" s="17">
        <f t="shared" ref="E13:E51" si="0">B13*$C$7</f>
        <v>98784</v>
      </c>
      <c r="F13" s="17">
        <f>F12+B13+C13+D13-E13</f>
        <v>4008.9600000000064</v>
      </c>
      <c r="G13" s="13"/>
      <c r="H13" s="21">
        <f>H12*(1+5%)</f>
        <v>75600</v>
      </c>
      <c r="I13" s="20">
        <f>I12*(1+5%)</f>
        <v>8531.25</v>
      </c>
      <c r="J13" s="20">
        <f>L12*$D$8</f>
        <v>1178.7506052631581</v>
      </c>
      <c r="K13" s="20">
        <f t="shared" ref="K13:K51" si="1">H13*$D$7</f>
        <v>68040</v>
      </c>
      <c r="L13" s="20">
        <f>L12+H13+I13+J13-K13</f>
        <v>32595.000605263165</v>
      </c>
      <c r="M13" s="13"/>
      <c r="N13" s="13"/>
      <c r="O13" s="13"/>
      <c r="P13" s="13"/>
      <c r="Q13" s="13"/>
      <c r="R13" s="13"/>
      <c r="S13" s="13"/>
      <c r="T13" s="13"/>
    </row>
    <row r="14" spans="1:21" s="1" customFormat="1" x14ac:dyDescent="0.2">
      <c r="A14" s="10">
        <f t="shared" ref="A14:A51" si="2">A13+1</f>
        <v>27</v>
      </c>
      <c r="B14" s="18">
        <f t="shared" ref="B14:B51" si="3">B13*(1+5%)</f>
        <v>105840</v>
      </c>
      <c r="C14" s="17">
        <f t="shared" ref="C14:C51" si="4">C13*(1+5%)</f>
        <v>0</v>
      </c>
      <c r="D14" s="17">
        <f t="shared" ref="D14:D51" si="5">F13*$C$8</f>
        <v>152.34048000000024</v>
      </c>
      <c r="E14" s="17">
        <f t="shared" si="0"/>
        <v>103723.2</v>
      </c>
      <c r="F14" s="17">
        <f t="shared" ref="F14:F51" si="6">F13+B14+C14+D14-E14</f>
        <v>6278.1004800000082</v>
      </c>
      <c r="G14" s="13"/>
      <c r="H14" s="21">
        <f t="shared" ref="H14:H51" si="7">H13*(1+5%)</f>
        <v>79380</v>
      </c>
      <c r="I14" s="20">
        <f t="shared" ref="I14:I51" si="8">I13*(1+5%)</f>
        <v>8957.8125</v>
      </c>
      <c r="J14" s="20">
        <f t="shared" ref="J14:J51" si="9">L13*$D$8</f>
        <v>2507.1045149759843</v>
      </c>
      <c r="K14" s="20">
        <f t="shared" si="1"/>
        <v>71442</v>
      </c>
      <c r="L14" s="20">
        <f t="shared" ref="L14:L51" si="10">L13+H14+I14+J14-K14</f>
        <v>51997.917620239154</v>
      </c>
      <c r="M14" s="13"/>
      <c r="N14" s="13"/>
      <c r="O14" s="13"/>
      <c r="P14" s="13"/>
      <c r="Q14" s="13"/>
      <c r="R14" s="13"/>
      <c r="S14" s="13"/>
      <c r="T14" s="13"/>
    </row>
    <row r="15" spans="1:21" s="1" customFormat="1" x14ac:dyDescent="0.2">
      <c r="A15" s="10">
        <f t="shared" si="2"/>
        <v>28</v>
      </c>
      <c r="B15" s="18">
        <f t="shared" si="3"/>
        <v>111132</v>
      </c>
      <c r="C15" s="17">
        <f t="shared" si="4"/>
        <v>0</v>
      </c>
      <c r="D15" s="17">
        <f t="shared" si="5"/>
        <v>238.56781824000032</v>
      </c>
      <c r="E15" s="17">
        <f t="shared" si="0"/>
        <v>108909.36</v>
      </c>
      <c r="F15" s="17">
        <f t="shared" si="6"/>
        <v>8739.3082982400083</v>
      </c>
      <c r="G15" s="13"/>
      <c r="H15" s="21">
        <f t="shared" si="7"/>
        <v>83349</v>
      </c>
      <c r="I15" s="20">
        <f t="shared" si="8"/>
        <v>9405.703125</v>
      </c>
      <c r="J15" s="20">
        <f t="shared" si="9"/>
        <v>3999.5156193984167</v>
      </c>
      <c r="K15" s="20">
        <f t="shared" si="1"/>
        <v>75014.100000000006</v>
      </c>
      <c r="L15" s="20">
        <f t="shared" si="10"/>
        <v>73738.036364637548</v>
      </c>
      <c r="M15" s="13"/>
      <c r="N15" s="13"/>
      <c r="O15" s="13"/>
      <c r="P15" s="13"/>
      <c r="Q15" s="13"/>
      <c r="R15" s="13"/>
      <c r="S15" s="13"/>
      <c r="T15" s="13"/>
    </row>
    <row r="16" spans="1:21" s="1" customFormat="1" x14ac:dyDescent="0.2">
      <c r="A16" s="10">
        <f t="shared" si="2"/>
        <v>29</v>
      </c>
      <c r="B16" s="18">
        <f t="shared" si="3"/>
        <v>116688.6</v>
      </c>
      <c r="C16" s="17">
        <f t="shared" si="4"/>
        <v>0</v>
      </c>
      <c r="D16" s="17">
        <f t="shared" si="5"/>
        <v>332.09371533312031</v>
      </c>
      <c r="E16" s="17">
        <f t="shared" si="0"/>
        <v>114354.82800000001</v>
      </c>
      <c r="F16" s="17">
        <f t="shared" si="6"/>
        <v>11405.174013573123</v>
      </c>
      <c r="G16" s="13"/>
      <c r="H16" s="21">
        <f t="shared" si="7"/>
        <v>87516.45</v>
      </c>
      <c r="I16" s="20">
        <f t="shared" si="8"/>
        <v>9875.98828125</v>
      </c>
      <c r="J16" s="20">
        <f t="shared" si="9"/>
        <v>5671.6969002109799</v>
      </c>
      <c r="K16" s="20">
        <f t="shared" si="1"/>
        <v>78764.804999999993</v>
      </c>
      <c r="L16" s="20">
        <f t="shared" si="10"/>
        <v>98037.36654609855</v>
      </c>
      <c r="M16" s="13"/>
      <c r="N16" s="13"/>
      <c r="O16" s="13"/>
      <c r="P16" s="13"/>
      <c r="Q16" s="13"/>
      <c r="R16" s="13"/>
      <c r="S16" s="13"/>
      <c r="T16" s="13"/>
    </row>
    <row r="17" spans="1:20" s="1" customFormat="1" x14ac:dyDescent="0.2">
      <c r="A17" s="10">
        <f t="shared" si="2"/>
        <v>30</v>
      </c>
      <c r="B17" s="18">
        <f t="shared" si="3"/>
        <v>122523.03000000001</v>
      </c>
      <c r="C17" s="17">
        <f t="shared" si="4"/>
        <v>0</v>
      </c>
      <c r="D17" s="17">
        <f t="shared" si="5"/>
        <v>433.39661251577866</v>
      </c>
      <c r="E17" s="17">
        <f t="shared" si="0"/>
        <v>120072.56940000001</v>
      </c>
      <c r="F17" s="17">
        <f t="shared" si="6"/>
        <v>14289.031226088904</v>
      </c>
      <c r="G17" s="13"/>
      <c r="H17" s="21">
        <f t="shared" si="7"/>
        <v>91892.272500000006</v>
      </c>
      <c r="I17" s="20">
        <f t="shared" si="8"/>
        <v>10369.7876953125</v>
      </c>
      <c r="J17" s="20">
        <f t="shared" si="9"/>
        <v>7540.7246430420719</v>
      </c>
      <c r="K17" s="20">
        <f t="shared" si="1"/>
        <v>82703.04525000001</v>
      </c>
      <c r="L17" s="20">
        <f t="shared" si="10"/>
        <v>125137.10613445313</v>
      </c>
      <c r="M17" s="13"/>
      <c r="N17" s="13"/>
      <c r="O17" s="13"/>
      <c r="P17" s="13"/>
      <c r="Q17" s="13"/>
      <c r="R17" s="13"/>
      <c r="S17" s="13"/>
      <c r="T17" s="13"/>
    </row>
    <row r="18" spans="1:20" s="1" customFormat="1" x14ac:dyDescent="0.2">
      <c r="A18" s="10">
        <f t="shared" si="2"/>
        <v>31</v>
      </c>
      <c r="B18" s="18">
        <f t="shared" si="3"/>
        <v>128649.18150000002</v>
      </c>
      <c r="C18" s="17">
        <f t="shared" si="4"/>
        <v>0</v>
      </c>
      <c r="D18" s="17">
        <f t="shared" si="5"/>
        <v>542.98318659137828</v>
      </c>
      <c r="E18" s="17">
        <f t="shared" si="0"/>
        <v>126076.19787000002</v>
      </c>
      <c r="F18" s="17">
        <f t="shared" si="6"/>
        <v>17404.998042680309</v>
      </c>
      <c r="G18" s="13"/>
      <c r="H18" s="21">
        <f t="shared" si="7"/>
        <v>96486.886125000005</v>
      </c>
      <c r="I18" s="20">
        <f t="shared" si="8"/>
        <v>10888.277080078125</v>
      </c>
      <c r="J18" s="20">
        <f t="shared" si="9"/>
        <v>9625.1510340532914</v>
      </c>
      <c r="K18" s="20">
        <f t="shared" si="1"/>
        <v>86838.197512500003</v>
      </c>
      <c r="L18" s="20">
        <f t="shared" si="10"/>
        <v>155299.22286108456</v>
      </c>
      <c r="M18" s="13"/>
      <c r="N18" s="13"/>
      <c r="O18" s="13"/>
      <c r="P18" s="13"/>
      <c r="Q18" s="13"/>
      <c r="R18" s="13"/>
      <c r="S18" s="13"/>
      <c r="T18" s="13"/>
    </row>
    <row r="19" spans="1:20" s="1" customFormat="1" x14ac:dyDescent="0.2">
      <c r="A19" s="10">
        <f t="shared" si="2"/>
        <v>32</v>
      </c>
      <c r="B19" s="18">
        <f t="shared" si="3"/>
        <v>135081.64057500003</v>
      </c>
      <c r="C19" s="17">
        <f t="shared" si="4"/>
        <v>0</v>
      </c>
      <c r="D19" s="17">
        <f t="shared" si="5"/>
        <v>661.38992562185172</v>
      </c>
      <c r="E19" s="17">
        <f t="shared" si="0"/>
        <v>132380.00776350003</v>
      </c>
      <c r="F19" s="17">
        <f t="shared" si="6"/>
        <v>20768.020779802173</v>
      </c>
      <c r="G19" s="13"/>
      <c r="H19" s="21">
        <f t="shared" si="7"/>
        <v>101311.23043125001</v>
      </c>
      <c r="I19" s="20">
        <f t="shared" si="8"/>
        <v>11432.690934082033</v>
      </c>
      <c r="J19" s="20">
        <f t="shared" si="9"/>
        <v>11945.125803876119</v>
      </c>
      <c r="K19" s="20">
        <f t="shared" si="1"/>
        <v>91180.107388125005</v>
      </c>
      <c r="L19" s="20">
        <f t="shared" si="10"/>
        <v>188808.16264216774</v>
      </c>
      <c r="M19" s="13"/>
      <c r="N19" s="13"/>
      <c r="O19" s="13"/>
      <c r="P19" s="13"/>
      <c r="Q19" s="13"/>
      <c r="R19" s="13"/>
      <c r="S19" s="13"/>
      <c r="T19" s="13"/>
    </row>
    <row r="20" spans="1:20" s="1" customFormat="1" x14ac:dyDescent="0.2">
      <c r="A20" s="10">
        <f t="shared" si="2"/>
        <v>33</v>
      </c>
      <c r="B20" s="18">
        <f t="shared" si="3"/>
        <v>141835.72260375004</v>
      </c>
      <c r="C20" s="17">
        <f t="shared" si="4"/>
        <v>0</v>
      </c>
      <c r="D20" s="17">
        <f t="shared" si="5"/>
        <v>789.18478963248253</v>
      </c>
      <c r="E20" s="17">
        <f t="shared" si="0"/>
        <v>138999.00815167502</v>
      </c>
      <c r="F20" s="17">
        <f t="shared" si="6"/>
        <v>24393.920021509664</v>
      </c>
      <c r="G20" s="13"/>
      <c r="H20" s="21">
        <f t="shared" si="7"/>
        <v>106376.79195281251</v>
      </c>
      <c r="I20" s="20">
        <f t="shared" si="8"/>
        <v>12004.325480786136</v>
      </c>
      <c r="J20" s="20">
        <f t="shared" si="9"/>
        <v>14522.527634132464</v>
      </c>
      <c r="K20" s="20">
        <f t="shared" si="1"/>
        <v>95739.112757531257</v>
      </c>
      <c r="L20" s="20">
        <f t="shared" si="10"/>
        <v>225972.6949523676</v>
      </c>
      <c r="M20" s="13"/>
      <c r="N20" s="13"/>
      <c r="O20" s="13"/>
      <c r="P20" s="13"/>
      <c r="Q20" s="13"/>
      <c r="R20" s="13"/>
      <c r="S20" s="13"/>
      <c r="T20" s="13"/>
    </row>
    <row r="21" spans="1:20" s="1" customFormat="1" x14ac:dyDescent="0.2">
      <c r="A21" s="10">
        <f t="shared" si="2"/>
        <v>34</v>
      </c>
      <c r="B21" s="18">
        <f t="shared" si="3"/>
        <v>148927.50873393755</v>
      </c>
      <c r="C21" s="17">
        <f t="shared" si="4"/>
        <v>0</v>
      </c>
      <c r="D21" s="17">
        <f t="shared" si="5"/>
        <v>926.96896081736725</v>
      </c>
      <c r="E21" s="17">
        <f t="shared" si="0"/>
        <v>145948.95855925878</v>
      </c>
      <c r="F21" s="17">
        <f t="shared" si="6"/>
        <v>28299.439157005807</v>
      </c>
      <c r="G21" s="13"/>
      <c r="H21" s="21">
        <f t="shared" si="7"/>
        <v>111695.63155045314</v>
      </c>
      <c r="I21" s="20">
        <f t="shared" si="8"/>
        <v>12604.541754825443</v>
      </c>
      <c r="J21" s="20">
        <f t="shared" si="9"/>
        <v>17381.106097752057</v>
      </c>
      <c r="K21" s="20">
        <f t="shared" si="1"/>
        <v>100526.06839540783</v>
      </c>
      <c r="L21" s="20">
        <f t="shared" si="10"/>
        <v>267127.9059599904</v>
      </c>
      <c r="M21" s="13"/>
      <c r="N21" s="13"/>
      <c r="O21" s="13"/>
      <c r="P21" s="13"/>
      <c r="Q21" s="13"/>
      <c r="R21" s="13"/>
      <c r="S21" s="13"/>
      <c r="T21" s="13"/>
    </row>
    <row r="22" spans="1:20" s="1" customFormat="1" x14ac:dyDescent="0.2">
      <c r="A22" s="10">
        <f t="shared" si="2"/>
        <v>35</v>
      </c>
      <c r="B22" s="18">
        <f t="shared" si="3"/>
        <v>156373.88417063444</v>
      </c>
      <c r="C22" s="17">
        <f t="shared" si="4"/>
        <v>0</v>
      </c>
      <c r="D22" s="17">
        <f t="shared" si="5"/>
        <v>1075.3786879662207</v>
      </c>
      <c r="E22" s="17">
        <f t="shared" si="0"/>
        <v>153246.40648722174</v>
      </c>
      <c r="F22" s="17">
        <f t="shared" si="6"/>
        <v>32502.295528384711</v>
      </c>
      <c r="G22" s="13"/>
      <c r="H22" s="21">
        <f t="shared" si="7"/>
        <v>117280.4131279758</v>
      </c>
      <c r="I22" s="20">
        <f t="shared" si="8"/>
        <v>13234.768842566715</v>
      </c>
      <c r="J22" s="20">
        <f t="shared" si="9"/>
        <v>20546.63496463417</v>
      </c>
      <c r="K22" s="20">
        <f t="shared" si="1"/>
        <v>105552.37181517822</v>
      </c>
      <c r="L22" s="20">
        <f t="shared" si="10"/>
        <v>312637.35107998888</v>
      </c>
      <c r="M22" s="13"/>
      <c r="N22" s="13"/>
      <c r="O22" s="13"/>
      <c r="P22" s="13"/>
      <c r="Q22" s="13"/>
      <c r="R22" s="13"/>
      <c r="S22" s="13"/>
      <c r="T22" s="13"/>
    </row>
    <row r="23" spans="1:20" s="1" customFormat="1" x14ac:dyDescent="0.2">
      <c r="A23" s="10">
        <f t="shared" si="2"/>
        <v>36</v>
      </c>
      <c r="B23" s="18">
        <f t="shared" si="3"/>
        <v>164192.57837916617</v>
      </c>
      <c r="C23" s="17">
        <f t="shared" si="4"/>
        <v>0</v>
      </c>
      <c r="D23" s="17">
        <f t="shared" si="5"/>
        <v>1235.0872300786191</v>
      </c>
      <c r="E23" s="17">
        <f t="shared" si="0"/>
        <v>160908.72681158283</v>
      </c>
      <c r="F23" s="17">
        <f t="shared" si="6"/>
        <v>37021.234326046659</v>
      </c>
      <c r="G23" s="13"/>
      <c r="H23" s="21">
        <f t="shared" si="7"/>
        <v>123144.43378437459</v>
      </c>
      <c r="I23" s="20">
        <f t="shared" si="8"/>
        <v>13896.507284695052</v>
      </c>
      <c r="J23" s="20">
        <f t="shared" si="9"/>
        <v>24047.077769227231</v>
      </c>
      <c r="K23" s="20">
        <f t="shared" si="1"/>
        <v>110829.99040593713</v>
      </c>
      <c r="L23" s="20">
        <f t="shared" si="10"/>
        <v>362895.37951234862</v>
      </c>
      <c r="M23" s="13"/>
      <c r="N23" s="13"/>
      <c r="O23" s="13"/>
      <c r="P23" s="13"/>
      <c r="Q23" s="13"/>
      <c r="R23" s="13"/>
      <c r="S23" s="13"/>
      <c r="T23" s="13"/>
    </row>
    <row r="24" spans="1:20" s="1" customFormat="1" x14ac:dyDescent="0.2">
      <c r="A24" s="10">
        <f t="shared" si="2"/>
        <v>37</v>
      </c>
      <c r="B24" s="18">
        <f t="shared" si="3"/>
        <v>172402.20729812447</v>
      </c>
      <c r="C24" s="17">
        <f t="shared" si="4"/>
        <v>0</v>
      </c>
      <c r="D24" s="17">
        <f t="shared" si="5"/>
        <v>1406.8069043897731</v>
      </c>
      <c r="E24" s="17">
        <f t="shared" si="0"/>
        <v>168954.16315216199</v>
      </c>
      <c r="F24" s="17">
        <f t="shared" si="6"/>
        <v>41876.085376398929</v>
      </c>
      <c r="G24" s="13"/>
      <c r="H24" s="21">
        <f t="shared" si="7"/>
        <v>129301.65547359332</v>
      </c>
      <c r="I24" s="20">
        <f t="shared" si="8"/>
        <v>14591.332648929805</v>
      </c>
      <c r="J24" s="20">
        <f t="shared" si="9"/>
        <v>27912.766606680874</v>
      </c>
      <c r="K24" s="20">
        <f t="shared" si="1"/>
        <v>116371.48992623399</v>
      </c>
      <c r="L24" s="20">
        <f t="shared" si="10"/>
        <v>418329.64431531855</v>
      </c>
      <c r="M24" s="13"/>
      <c r="N24" s="13"/>
      <c r="O24" s="13"/>
      <c r="P24" s="13"/>
      <c r="Q24" s="13"/>
      <c r="R24" s="13"/>
      <c r="S24" s="13"/>
      <c r="T24" s="13"/>
    </row>
    <row r="25" spans="1:20" s="1" customFormat="1" x14ac:dyDescent="0.2">
      <c r="A25" s="10">
        <f t="shared" si="2"/>
        <v>38</v>
      </c>
      <c r="B25" s="18">
        <f t="shared" si="3"/>
        <v>181022.3176630307</v>
      </c>
      <c r="C25" s="17">
        <f t="shared" si="4"/>
        <v>0</v>
      </c>
      <c r="D25" s="17">
        <f t="shared" si="5"/>
        <v>1591.2912443031591</v>
      </c>
      <c r="E25" s="17">
        <f t="shared" si="0"/>
        <v>177401.87130977007</v>
      </c>
      <c r="F25" s="17">
        <f t="shared" si="6"/>
        <v>47087.822973962728</v>
      </c>
      <c r="G25" s="13"/>
      <c r="H25" s="21">
        <f t="shared" si="7"/>
        <v>135766.738247273</v>
      </c>
      <c r="I25" s="20">
        <f t="shared" si="8"/>
        <v>15320.899281376296</v>
      </c>
      <c r="J25" s="20">
        <f t="shared" si="9"/>
        <v>32176.595199752261</v>
      </c>
      <c r="K25" s="20">
        <f t="shared" si="1"/>
        <v>122190.06442254569</v>
      </c>
      <c r="L25" s="20">
        <f t="shared" si="10"/>
        <v>479403.81262117438</v>
      </c>
      <c r="M25" s="13"/>
      <c r="N25" s="13"/>
      <c r="O25" s="13"/>
      <c r="P25" s="13"/>
      <c r="Q25" s="13"/>
      <c r="R25" s="13"/>
      <c r="S25" s="13"/>
      <c r="T25" s="13"/>
    </row>
    <row r="26" spans="1:20" s="1" customFormat="1" x14ac:dyDescent="0.2">
      <c r="A26" s="10">
        <f t="shared" si="2"/>
        <v>39</v>
      </c>
      <c r="B26" s="18">
        <f t="shared" si="3"/>
        <v>190073.43354618223</v>
      </c>
      <c r="C26" s="17">
        <f t="shared" si="4"/>
        <v>0</v>
      </c>
      <c r="D26" s="17">
        <f t="shared" si="5"/>
        <v>1789.3372730105837</v>
      </c>
      <c r="E26" s="17">
        <f t="shared" si="0"/>
        <v>186271.96487525859</v>
      </c>
      <c r="F26" s="17">
        <f t="shared" si="6"/>
        <v>52678.628917896945</v>
      </c>
      <c r="G26" s="13"/>
      <c r="H26" s="21">
        <f t="shared" si="7"/>
        <v>142555.07515963665</v>
      </c>
      <c r="I26" s="20">
        <f t="shared" si="8"/>
        <v>16086.944245445111</v>
      </c>
      <c r="J26" s="20">
        <f t="shared" si="9"/>
        <v>36874.227360044039</v>
      </c>
      <c r="K26" s="20">
        <f t="shared" si="1"/>
        <v>128299.56764367298</v>
      </c>
      <c r="L26" s="20">
        <f t="shared" si="10"/>
        <v>546620.49174262723</v>
      </c>
      <c r="M26" s="13"/>
      <c r="N26" s="13"/>
      <c r="O26" s="13"/>
      <c r="P26" s="13"/>
      <c r="Q26" s="13"/>
      <c r="R26" s="13"/>
      <c r="S26" s="13"/>
      <c r="T26" s="13"/>
    </row>
    <row r="27" spans="1:20" s="1" customFormat="1" x14ac:dyDescent="0.2">
      <c r="A27" s="10">
        <f t="shared" si="2"/>
        <v>40</v>
      </c>
      <c r="B27" s="18">
        <f t="shared" si="3"/>
        <v>199577.10522349135</v>
      </c>
      <c r="C27" s="17">
        <f t="shared" si="4"/>
        <v>0</v>
      </c>
      <c r="D27" s="17">
        <f t="shared" si="5"/>
        <v>2001.787898880084</v>
      </c>
      <c r="E27" s="17">
        <f t="shared" si="0"/>
        <v>195585.56311902151</v>
      </c>
      <c r="F27" s="17">
        <f t="shared" si="6"/>
        <v>58671.958921246871</v>
      </c>
      <c r="G27" s="13"/>
      <c r="H27" s="21">
        <f t="shared" si="7"/>
        <v>149682.82891761849</v>
      </c>
      <c r="I27" s="20">
        <f t="shared" si="8"/>
        <v>16891.291457717369</v>
      </c>
      <c r="J27" s="20">
        <f t="shared" si="9"/>
        <v>42044.322054868971</v>
      </c>
      <c r="K27" s="20">
        <f t="shared" si="1"/>
        <v>134714.54602585666</v>
      </c>
      <c r="L27" s="20">
        <f t="shared" si="10"/>
        <v>620524.38814697554</v>
      </c>
      <c r="M27" s="13"/>
      <c r="N27" s="13"/>
      <c r="O27" s="13"/>
      <c r="P27" s="13"/>
      <c r="Q27" s="13"/>
      <c r="R27" s="13"/>
      <c r="S27" s="13"/>
      <c r="T27" s="13"/>
    </row>
    <row r="28" spans="1:20" s="1" customFormat="1" x14ac:dyDescent="0.2">
      <c r="A28" s="10">
        <f t="shared" si="2"/>
        <v>41</v>
      </c>
      <c r="B28" s="18">
        <f t="shared" si="3"/>
        <v>209555.96048466593</v>
      </c>
      <c r="C28" s="17">
        <f t="shared" si="4"/>
        <v>0</v>
      </c>
      <c r="D28" s="17">
        <f t="shared" si="5"/>
        <v>2229.534439007381</v>
      </c>
      <c r="E28" s="17">
        <f t="shared" si="0"/>
        <v>205364.84127497263</v>
      </c>
      <c r="F28" s="17">
        <f t="shared" si="6"/>
        <v>65092.612569947582</v>
      </c>
      <c r="G28" s="13"/>
      <c r="H28" s="21">
        <f t="shared" si="7"/>
        <v>157166.97036349942</v>
      </c>
      <c r="I28" s="20">
        <f t="shared" si="8"/>
        <v>17735.856030603238</v>
      </c>
      <c r="J28" s="20">
        <f t="shared" si="9"/>
        <v>47728.776385565958</v>
      </c>
      <c r="K28" s="20">
        <f t="shared" si="1"/>
        <v>141450.27332714948</v>
      </c>
      <c r="L28" s="20">
        <f t="shared" si="10"/>
        <v>701705.71759949473</v>
      </c>
      <c r="M28" s="13"/>
      <c r="N28" s="13"/>
      <c r="O28" s="13"/>
      <c r="P28" s="13"/>
      <c r="Q28" s="13"/>
      <c r="R28" s="13"/>
      <c r="S28" s="13"/>
      <c r="T28" s="13"/>
    </row>
    <row r="29" spans="1:20" s="1" customFormat="1" x14ac:dyDescent="0.2">
      <c r="A29" s="10">
        <f t="shared" si="2"/>
        <v>42</v>
      </c>
      <c r="B29" s="18">
        <f t="shared" si="3"/>
        <v>220033.75850889925</v>
      </c>
      <c r="C29" s="17">
        <f t="shared" si="4"/>
        <v>0</v>
      </c>
      <c r="D29" s="17">
        <f t="shared" si="5"/>
        <v>2473.5192776580079</v>
      </c>
      <c r="E29" s="17">
        <f t="shared" si="0"/>
        <v>215633.08333872125</v>
      </c>
      <c r="F29" s="17">
        <f t="shared" si="6"/>
        <v>71966.807017783634</v>
      </c>
      <c r="G29" s="13"/>
      <c r="H29" s="21">
        <f t="shared" si="7"/>
        <v>165025.31888167441</v>
      </c>
      <c r="I29" s="20">
        <f t="shared" si="8"/>
        <v>18622.6488321334</v>
      </c>
      <c r="J29" s="20">
        <f t="shared" si="9"/>
        <v>53972.987884960727</v>
      </c>
      <c r="K29" s="20">
        <f t="shared" si="1"/>
        <v>148522.78699350698</v>
      </c>
      <c r="L29" s="20">
        <f t="shared" si="10"/>
        <v>790803.88620475633</v>
      </c>
      <c r="M29" s="13"/>
      <c r="N29" s="13"/>
      <c r="O29" s="13"/>
      <c r="P29" s="13"/>
      <c r="Q29" s="13"/>
      <c r="R29" s="13"/>
      <c r="S29" s="13"/>
      <c r="T29" s="13"/>
    </row>
    <row r="30" spans="1:20" s="1" customFormat="1" x14ac:dyDescent="0.2">
      <c r="A30" s="10">
        <f t="shared" si="2"/>
        <v>43</v>
      </c>
      <c r="B30" s="18">
        <f t="shared" si="3"/>
        <v>231035.44643434422</v>
      </c>
      <c r="C30" s="17">
        <f t="shared" si="4"/>
        <v>0</v>
      </c>
      <c r="D30" s="17">
        <f t="shared" si="5"/>
        <v>2734.7386666757779</v>
      </c>
      <c r="E30" s="17">
        <f t="shared" si="0"/>
        <v>226414.73750565734</v>
      </c>
      <c r="F30" s="17">
        <f t="shared" si="6"/>
        <v>79322.254613146273</v>
      </c>
      <c r="G30" s="13"/>
      <c r="H30" s="21">
        <f t="shared" si="7"/>
        <v>173276.58482575812</v>
      </c>
      <c r="I30" s="20">
        <f t="shared" si="8"/>
        <v>19553.781273740071</v>
      </c>
      <c r="J30" s="20">
        <f t="shared" si="9"/>
        <v>60826.137651439749</v>
      </c>
      <c r="K30" s="20">
        <f t="shared" si="1"/>
        <v>155948.92634318231</v>
      </c>
      <c r="L30" s="20">
        <f t="shared" si="10"/>
        <v>888511.46361251199</v>
      </c>
      <c r="M30" s="13"/>
      <c r="N30" s="13"/>
      <c r="O30" s="13"/>
      <c r="P30" s="13"/>
      <c r="Q30" s="13"/>
      <c r="R30" s="13"/>
      <c r="S30" s="13"/>
      <c r="T30" s="13"/>
    </row>
    <row r="31" spans="1:20" s="1" customFormat="1" x14ac:dyDescent="0.2">
      <c r="A31" s="10">
        <f t="shared" si="2"/>
        <v>44</v>
      </c>
      <c r="B31" s="18">
        <f t="shared" si="3"/>
        <v>242587.21875606145</v>
      </c>
      <c r="C31" s="17">
        <f t="shared" si="4"/>
        <v>0</v>
      </c>
      <c r="D31" s="17">
        <f t="shared" si="5"/>
        <v>3014.2456752995581</v>
      </c>
      <c r="E31" s="17">
        <f t="shared" si="0"/>
        <v>237735.47438094023</v>
      </c>
      <c r="F31" s="17">
        <f t="shared" si="6"/>
        <v>87188.24466356702</v>
      </c>
      <c r="G31" s="13"/>
      <c r="H31" s="21">
        <f t="shared" si="7"/>
        <v>181940.41406704605</v>
      </c>
      <c r="I31" s="20">
        <f t="shared" si="8"/>
        <v>20531.470337427076</v>
      </c>
      <c r="J31" s="20">
        <f t="shared" si="9"/>
        <v>68341.495955399863</v>
      </c>
      <c r="K31" s="20">
        <f t="shared" si="1"/>
        <v>163746.37266034144</v>
      </c>
      <c r="L31" s="20">
        <f t="shared" si="10"/>
        <v>995578.47131204349</v>
      </c>
      <c r="M31" s="13"/>
      <c r="N31" s="13"/>
      <c r="O31" s="13"/>
      <c r="P31" s="13"/>
      <c r="Q31" s="13"/>
      <c r="R31" s="13"/>
      <c r="S31" s="13"/>
      <c r="T31" s="13"/>
    </row>
    <row r="32" spans="1:20" s="1" customFormat="1" x14ac:dyDescent="0.2">
      <c r="A32" s="10">
        <f t="shared" si="2"/>
        <v>45</v>
      </c>
      <c r="B32" s="18">
        <f t="shared" si="3"/>
        <v>254716.57969386454</v>
      </c>
      <c r="C32" s="17">
        <f t="shared" si="4"/>
        <v>0</v>
      </c>
      <c r="D32" s="17">
        <f t="shared" si="5"/>
        <v>3313.1532972155469</v>
      </c>
      <c r="E32" s="17">
        <f t="shared" si="0"/>
        <v>249622.24809998725</v>
      </c>
      <c r="F32" s="17">
        <f t="shared" si="6"/>
        <v>95595.729554659833</v>
      </c>
      <c r="G32" s="13"/>
      <c r="H32" s="21">
        <f t="shared" si="7"/>
        <v>191037.43477039837</v>
      </c>
      <c r="I32" s="20">
        <f t="shared" si="8"/>
        <v>21558.04385429843</v>
      </c>
      <c r="J32" s="20">
        <f t="shared" si="9"/>
        <v>76576.752081307728</v>
      </c>
      <c r="K32" s="20">
        <f t="shared" si="1"/>
        <v>171933.69129335854</v>
      </c>
      <c r="L32" s="20">
        <f t="shared" si="10"/>
        <v>1112817.0107246896</v>
      </c>
      <c r="M32" s="13"/>
      <c r="N32" s="13"/>
      <c r="O32" s="13"/>
      <c r="P32" s="13"/>
      <c r="Q32" s="13"/>
      <c r="R32" s="13"/>
      <c r="S32" s="13"/>
      <c r="T32" s="13"/>
    </row>
    <row r="33" spans="1:20" s="1" customFormat="1" x14ac:dyDescent="0.2">
      <c r="A33" s="10">
        <f t="shared" si="2"/>
        <v>46</v>
      </c>
      <c r="B33" s="18">
        <f t="shared" si="3"/>
        <v>267452.40867855778</v>
      </c>
      <c r="C33" s="17">
        <f t="shared" si="4"/>
        <v>0</v>
      </c>
      <c r="D33" s="17">
        <f t="shared" si="5"/>
        <v>3632.6377230770736</v>
      </c>
      <c r="E33" s="17">
        <f t="shared" si="0"/>
        <v>262103.36050498663</v>
      </c>
      <c r="F33" s="17">
        <f t="shared" si="6"/>
        <v>104577.4154513081</v>
      </c>
      <c r="G33" s="13"/>
      <c r="H33" s="21">
        <f t="shared" si="7"/>
        <v>200589.30650891829</v>
      </c>
      <c r="I33" s="20">
        <f t="shared" si="8"/>
        <v>22635.946047013353</v>
      </c>
      <c r="J33" s="20">
        <f t="shared" si="9"/>
        <v>85594.3703059619</v>
      </c>
      <c r="K33" s="20">
        <f t="shared" si="1"/>
        <v>180530.37585802647</v>
      </c>
      <c r="L33" s="20">
        <f t="shared" si="10"/>
        <v>1241106.2577285566</v>
      </c>
      <c r="M33" s="13"/>
      <c r="N33" s="13"/>
      <c r="O33" s="13"/>
      <c r="P33" s="13"/>
      <c r="Q33" s="13"/>
      <c r="R33" s="13"/>
      <c r="S33" s="13"/>
      <c r="T33" s="13"/>
    </row>
    <row r="34" spans="1:20" s="1" customFormat="1" x14ac:dyDescent="0.2">
      <c r="A34" s="10">
        <f t="shared" si="2"/>
        <v>47</v>
      </c>
      <c r="B34" s="18">
        <f t="shared" si="3"/>
        <v>280825.0291124857</v>
      </c>
      <c r="C34" s="17">
        <f t="shared" si="4"/>
        <v>0</v>
      </c>
      <c r="D34" s="17">
        <f t="shared" si="5"/>
        <v>3973.9417871497076</v>
      </c>
      <c r="E34" s="17">
        <f t="shared" si="0"/>
        <v>275208.52853023598</v>
      </c>
      <c r="F34" s="17">
        <f t="shared" si="6"/>
        <v>114167.85782070755</v>
      </c>
      <c r="G34" s="13"/>
      <c r="H34" s="21">
        <f t="shared" si="7"/>
        <v>210618.77183436422</v>
      </c>
      <c r="I34" s="20">
        <f t="shared" si="8"/>
        <v>23767.74334936402</v>
      </c>
      <c r="J34" s="20">
        <f t="shared" si="9"/>
        <v>95461.974061561457</v>
      </c>
      <c r="K34" s="20">
        <f t="shared" si="1"/>
        <v>189556.8946509278</v>
      </c>
      <c r="L34" s="20">
        <f t="shared" si="10"/>
        <v>1381397.8523229186</v>
      </c>
      <c r="M34" s="13"/>
      <c r="N34" s="13"/>
      <c r="O34" s="13"/>
      <c r="P34" s="13"/>
      <c r="Q34" s="13"/>
      <c r="R34" s="13"/>
      <c r="S34" s="13"/>
      <c r="T34" s="13"/>
    </row>
    <row r="35" spans="1:20" s="1" customFormat="1" x14ac:dyDescent="0.2">
      <c r="A35" s="10">
        <f t="shared" si="2"/>
        <v>48</v>
      </c>
      <c r="B35" s="18">
        <f t="shared" si="3"/>
        <v>294866.28056811</v>
      </c>
      <c r="C35" s="17">
        <f t="shared" si="4"/>
        <v>0</v>
      </c>
      <c r="D35" s="17">
        <f t="shared" si="5"/>
        <v>4338.3785971868865</v>
      </c>
      <c r="E35" s="17">
        <f t="shared" si="0"/>
        <v>288968.95495674777</v>
      </c>
      <c r="F35" s="17">
        <f t="shared" si="6"/>
        <v>124403.56202925666</v>
      </c>
      <c r="G35" s="13"/>
      <c r="H35" s="21">
        <f t="shared" si="7"/>
        <v>221149.71042608243</v>
      </c>
      <c r="I35" s="20">
        <f t="shared" si="8"/>
        <v>24956.130516832221</v>
      </c>
      <c r="J35" s="20">
        <f t="shared" si="9"/>
        <v>106252.76049167158</v>
      </c>
      <c r="K35" s="20">
        <f t="shared" si="1"/>
        <v>199034.7393834742</v>
      </c>
      <c r="L35" s="20">
        <f t="shared" si="10"/>
        <v>1534721.7143740305</v>
      </c>
      <c r="M35" s="13"/>
      <c r="N35" s="13"/>
      <c r="O35" s="13"/>
      <c r="P35" s="13"/>
      <c r="Q35" s="13"/>
      <c r="R35" s="13"/>
      <c r="S35" s="13"/>
      <c r="T35" s="13"/>
    </row>
    <row r="36" spans="1:20" s="1" customFormat="1" x14ac:dyDescent="0.2">
      <c r="A36" s="10">
        <f t="shared" si="2"/>
        <v>49</v>
      </c>
      <c r="B36" s="18">
        <f t="shared" si="3"/>
        <v>309609.59459651553</v>
      </c>
      <c r="C36" s="17">
        <f t="shared" si="4"/>
        <v>0</v>
      </c>
      <c r="D36" s="17">
        <f t="shared" si="5"/>
        <v>4727.3353571117532</v>
      </c>
      <c r="E36" s="17">
        <f t="shared" si="0"/>
        <v>303417.40270458523</v>
      </c>
      <c r="F36" s="17">
        <f t="shared" si="6"/>
        <v>135323.08927829872</v>
      </c>
      <c r="G36" s="13"/>
      <c r="H36" s="21">
        <f t="shared" si="7"/>
        <v>232207.19594738656</v>
      </c>
      <c r="I36" s="20">
        <f t="shared" si="8"/>
        <v>26203.937042673835</v>
      </c>
      <c r="J36" s="20">
        <f t="shared" si="9"/>
        <v>118045.94778002611</v>
      </c>
      <c r="K36" s="20">
        <f t="shared" si="1"/>
        <v>208986.47635264791</v>
      </c>
      <c r="L36" s="20">
        <f t="shared" si="10"/>
        <v>1702192.3187914691</v>
      </c>
      <c r="M36" s="13"/>
      <c r="N36" s="13"/>
      <c r="O36" s="13"/>
      <c r="P36" s="13"/>
      <c r="Q36" s="13"/>
      <c r="R36" s="13"/>
      <c r="S36" s="13"/>
      <c r="T36" s="13"/>
    </row>
    <row r="37" spans="1:20" s="1" customFormat="1" x14ac:dyDescent="0.2">
      <c r="A37" s="10">
        <f t="shared" si="2"/>
        <v>50</v>
      </c>
      <c r="B37" s="18">
        <f t="shared" si="3"/>
        <v>325090.07432634133</v>
      </c>
      <c r="C37" s="17">
        <f t="shared" si="4"/>
        <v>0</v>
      </c>
      <c r="D37" s="17">
        <f t="shared" si="5"/>
        <v>5142.2773925753509</v>
      </c>
      <c r="E37" s="17">
        <f t="shared" si="0"/>
        <v>318588.27283981448</v>
      </c>
      <c r="F37" s="17">
        <f t="shared" si="6"/>
        <v>146967.16815740091</v>
      </c>
      <c r="G37" s="13"/>
      <c r="H37" s="21">
        <f t="shared" si="7"/>
        <v>243817.5557447559</v>
      </c>
      <c r="I37" s="20">
        <f t="shared" si="8"/>
        <v>27514.133894807528</v>
      </c>
      <c r="J37" s="20">
        <f t="shared" si="9"/>
        <v>130927.25781727523</v>
      </c>
      <c r="K37" s="20">
        <f t="shared" si="1"/>
        <v>219435.8001702803</v>
      </c>
      <c r="L37" s="20">
        <f t="shared" si="10"/>
        <v>1885015.4660780274</v>
      </c>
      <c r="M37" s="13"/>
      <c r="N37" s="13"/>
      <c r="O37" s="13"/>
      <c r="P37" s="13"/>
      <c r="Q37" s="13"/>
      <c r="R37" s="13"/>
      <c r="S37" s="13"/>
      <c r="T37" s="13"/>
    </row>
    <row r="38" spans="1:20" s="1" customFormat="1" x14ac:dyDescent="0.2">
      <c r="A38" s="10">
        <f t="shared" si="2"/>
        <v>51</v>
      </c>
      <c r="B38" s="18">
        <f t="shared" si="3"/>
        <v>341344.5780426584</v>
      </c>
      <c r="C38" s="17">
        <f t="shared" si="4"/>
        <v>0</v>
      </c>
      <c r="D38" s="17">
        <f t="shared" si="5"/>
        <v>5584.752389981235</v>
      </c>
      <c r="E38" s="17">
        <f t="shared" si="0"/>
        <v>334517.68648180523</v>
      </c>
      <c r="F38" s="17">
        <f t="shared" si="6"/>
        <v>159378.81210823532</v>
      </c>
      <c r="G38" s="13"/>
      <c r="H38" s="21">
        <f t="shared" si="7"/>
        <v>256008.43353199371</v>
      </c>
      <c r="I38" s="20">
        <f t="shared" si="8"/>
        <v>28889.840589547905</v>
      </c>
      <c r="J38" s="20">
        <f t="shared" si="9"/>
        <v>144989.43697030269</v>
      </c>
      <c r="K38" s="20">
        <f t="shared" si="1"/>
        <v>230407.59017879434</v>
      </c>
      <c r="L38" s="20">
        <f t="shared" si="10"/>
        <v>2084495.5869910778</v>
      </c>
      <c r="M38" s="13"/>
      <c r="N38" s="13"/>
      <c r="O38" s="13"/>
      <c r="P38" s="13"/>
      <c r="Q38" s="13"/>
      <c r="R38" s="13"/>
      <c r="S38" s="13"/>
      <c r="T38" s="13"/>
    </row>
    <row r="39" spans="1:20" s="1" customFormat="1" x14ac:dyDescent="0.2">
      <c r="A39" s="10">
        <f t="shared" si="2"/>
        <v>52</v>
      </c>
      <c r="B39" s="18">
        <f t="shared" si="3"/>
        <v>358411.80694479134</v>
      </c>
      <c r="C39" s="17">
        <f t="shared" si="4"/>
        <v>0</v>
      </c>
      <c r="D39" s="17">
        <f t="shared" si="5"/>
        <v>6056.3948601129423</v>
      </c>
      <c r="E39" s="17">
        <f t="shared" si="0"/>
        <v>351243.57080589549</v>
      </c>
      <c r="F39" s="17">
        <f t="shared" si="6"/>
        <v>172603.44310724409</v>
      </c>
      <c r="G39" s="13"/>
      <c r="H39" s="21">
        <f t="shared" si="7"/>
        <v>268808.85520859342</v>
      </c>
      <c r="I39" s="20">
        <f t="shared" si="8"/>
        <v>30334.332619025303</v>
      </c>
      <c r="J39" s="20">
        <f t="shared" si="9"/>
        <v>160332.81793371061</v>
      </c>
      <c r="K39" s="20">
        <f t="shared" si="1"/>
        <v>241927.96968773409</v>
      </c>
      <c r="L39" s="20">
        <f t="shared" si="10"/>
        <v>2302043.623064673</v>
      </c>
      <c r="M39" s="13"/>
      <c r="N39" s="13"/>
      <c r="O39" s="13"/>
      <c r="P39" s="13"/>
      <c r="Q39" s="13"/>
      <c r="R39" s="13"/>
      <c r="S39" s="13"/>
      <c r="T39" s="13"/>
    </row>
    <row r="40" spans="1:20" s="1" customFormat="1" x14ac:dyDescent="0.2">
      <c r="A40" s="10">
        <f t="shared" si="2"/>
        <v>53</v>
      </c>
      <c r="B40" s="18">
        <f t="shared" si="3"/>
        <v>376332.39729203092</v>
      </c>
      <c r="C40" s="17">
        <f t="shared" si="4"/>
        <v>0</v>
      </c>
      <c r="D40" s="17">
        <f t="shared" si="5"/>
        <v>6558.9308380752755</v>
      </c>
      <c r="E40" s="17">
        <f t="shared" si="0"/>
        <v>368805.74934619031</v>
      </c>
      <c r="F40" s="17">
        <f t="shared" si="6"/>
        <v>186689.02189115999</v>
      </c>
      <c r="G40" s="13"/>
      <c r="H40" s="21">
        <f t="shared" si="7"/>
        <v>282249.29796902312</v>
      </c>
      <c r="I40" s="20">
        <f t="shared" si="8"/>
        <v>31851.049249976568</v>
      </c>
      <c r="J40" s="20">
        <f t="shared" si="9"/>
        <v>177065.92587469344</v>
      </c>
      <c r="K40" s="20">
        <f t="shared" si="1"/>
        <v>254024.3681721208</v>
      </c>
      <c r="L40" s="20">
        <f t="shared" si="10"/>
        <v>2539185.5279862452</v>
      </c>
      <c r="M40" s="13"/>
      <c r="N40" s="13"/>
      <c r="O40" s="13"/>
      <c r="P40" s="13"/>
      <c r="Q40" s="13"/>
      <c r="R40" s="13"/>
      <c r="S40" s="13"/>
      <c r="T40" s="13"/>
    </row>
    <row r="41" spans="1:20" s="1" customFormat="1" x14ac:dyDescent="0.2">
      <c r="A41" s="10">
        <f t="shared" si="2"/>
        <v>54</v>
      </c>
      <c r="B41" s="18">
        <f t="shared" si="3"/>
        <v>395149.0171566325</v>
      </c>
      <c r="C41" s="17">
        <f t="shared" si="4"/>
        <v>0</v>
      </c>
      <c r="D41" s="17">
        <f t="shared" si="5"/>
        <v>7094.1828318640801</v>
      </c>
      <c r="E41" s="17">
        <f t="shared" si="0"/>
        <v>387246.03681349987</v>
      </c>
      <c r="F41" s="17">
        <f t="shared" si="6"/>
        <v>201686.18506615679</v>
      </c>
      <c r="G41" s="13"/>
      <c r="H41" s="21">
        <f t="shared" si="7"/>
        <v>296361.76286747429</v>
      </c>
      <c r="I41" s="20">
        <f t="shared" si="8"/>
        <v>33443.6017124754</v>
      </c>
      <c r="J41" s="20">
        <f t="shared" si="9"/>
        <v>195306.13233208732</v>
      </c>
      <c r="K41" s="20">
        <f t="shared" si="1"/>
        <v>266725.58658072684</v>
      </c>
      <c r="L41" s="20">
        <f t="shared" si="10"/>
        <v>2797571.4383175559</v>
      </c>
      <c r="M41" s="13"/>
      <c r="N41" s="13"/>
      <c r="O41" s="13"/>
      <c r="P41" s="13"/>
      <c r="Q41" s="13"/>
      <c r="R41" s="13"/>
      <c r="S41" s="13"/>
      <c r="T41" s="13"/>
    </row>
    <row r="42" spans="1:20" s="1" customFormat="1" x14ac:dyDescent="0.2">
      <c r="A42" s="10">
        <f t="shared" si="2"/>
        <v>55</v>
      </c>
      <c r="B42" s="18">
        <f t="shared" si="3"/>
        <v>414906.46801446413</v>
      </c>
      <c r="C42" s="17">
        <f t="shared" si="4"/>
        <v>0</v>
      </c>
      <c r="D42" s="17">
        <f t="shared" si="5"/>
        <v>7664.0750325139579</v>
      </c>
      <c r="E42" s="17">
        <f t="shared" si="0"/>
        <v>406608.33865417482</v>
      </c>
      <c r="F42" s="17">
        <f t="shared" si="6"/>
        <v>217648.38945896004</v>
      </c>
      <c r="G42" s="13"/>
      <c r="H42" s="21">
        <f t="shared" si="7"/>
        <v>311179.85101084801</v>
      </c>
      <c r="I42" s="20">
        <f t="shared" si="8"/>
        <v>35115.781798099175</v>
      </c>
      <c r="J42" s="20">
        <f t="shared" si="9"/>
        <v>215180.36059926543</v>
      </c>
      <c r="K42" s="20">
        <f t="shared" si="1"/>
        <v>280061.8659097632</v>
      </c>
      <c r="L42" s="20">
        <f t="shared" si="10"/>
        <v>3078985.5658160052</v>
      </c>
      <c r="M42" s="13"/>
      <c r="N42" s="13"/>
      <c r="O42" s="13"/>
      <c r="P42" s="13"/>
      <c r="Q42" s="13"/>
      <c r="R42" s="13"/>
      <c r="S42" s="13"/>
      <c r="T42" s="13"/>
    </row>
    <row r="43" spans="1:20" s="1" customFormat="1" x14ac:dyDescent="0.2">
      <c r="A43" s="10">
        <f t="shared" si="2"/>
        <v>56</v>
      </c>
      <c r="B43" s="18">
        <f t="shared" si="3"/>
        <v>435651.79141518736</v>
      </c>
      <c r="C43" s="17">
        <f t="shared" si="4"/>
        <v>0</v>
      </c>
      <c r="D43" s="17">
        <f t="shared" si="5"/>
        <v>8270.6387994404813</v>
      </c>
      <c r="E43" s="17">
        <f t="shared" si="0"/>
        <v>426938.75558688358</v>
      </c>
      <c r="F43" s="17">
        <f t="shared" si="6"/>
        <v>234632.06408670434</v>
      </c>
      <c r="G43" s="13"/>
      <c r="H43" s="21">
        <f t="shared" si="7"/>
        <v>326738.84356139041</v>
      </c>
      <c r="I43" s="20">
        <f t="shared" si="8"/>
        <v>36871.570888004135</v>
      </c>
      <c r="J43" s="20">
        <f t="shared" si="9"/>
        <v>236825.84661025406</v>
      </c>
      <c r="K43" s="20">
        <f t="shared" si="1"/>
        <v>294064.95920525136</v>
      </c>
      <c r="L43" s="20">
        <f t="shared" si="10"/>
        <v>3385356.8676704029</v>
      </c>
      <c r="M43" s="13"/>
      <c r="N43" s="13"/>
      <c r="O43" s="13"/>
      <c r="P43" s="13"/>
      <c r="Q43" s="13"/>
      <c r="R43" s="13"/>
      <c r="S43" s="13"/>
      <c r="T43" s="13"/>
    </row>
    <row r="44" spans="1:20" s="1" customFormat="1" x14ac:dyDescent="0.2">
      <c r="A44" s="10">
        <f t="shared" si="2"/>
        <v>57</v>
      </c>
      <c r="B44" s="18">
        <f t="shared" si="3"/>
        <v>457434.38098594674</v>
      </c>
      <c r="C44" s="17">
        <f t="shared" si="4"/>
        <v>0</v>
      </c>
      <c r="D44" s="17">
        <f t="shared" si="5"/>
        <v>8916.0184352947654</v>
      </c>
      <c r="E44" s="17">
        <f t="shared" si="0"/>
        <v>448285.69336622779</v>
      </c>
      <c r="F44" s="17">
        <f t="shared" si="6"/>
        <v>252696.77014171809</v>
      </c>
      <c r="G44" s="13"/>
      <c r="H44" s="21">
        <f t="shared" si="7"/>
        <v>343075.78573945997</v>
      </c>
      <c r="I44" s="20">
        <f t="shared" si="8"/>
        <v>38715.149432404345</v>
      </c>
      <c r="J44" s="20">
        <f t="shared" si="9"/>
        <v>260390.9596605727</v>
      </c>
      <c r="K44" s="20">
        <f t="shared" si="1"/>
        <v>308768.207165514</v>
      </c>
      <c r="L44" s="20">
        <f t="shared" si="10"/>
        <v>3718770.5553373257</v>
      </c>
      <c r="M44" s="13"/>
      <c r="N44" s="13"/>
      <c r="O44" s="13"/>
      <c r="P44" s="13"/>
      <c r="Q44" s="13"/>
      <c r="R44" s="13"/>
      <c r="S44" s="13"/>
      <c r="T44" s="13"/>
    </row>
    <row r="45" spans="1:20" s="1" customFormat="1" x14ac:dyDescent="0.2">
      <c r="A45" s="10">
        <f t="shared" si="2"/>
        <v>58</v>
      </c>
      <c r="B45" s="18">
        <f t="shared" si="3"/>
        <v>480306.10003524408</v>
      </c>
      <c r="C45" s="17">
        <f t="shared" si="4"/>
        <v>0</v>
      </c>
      <c r="D45" s="17">
        <f t="shared" si="5"/>
        <v>9602.477265385287</v>
      </c>
      <c r="E45" s="17">
        <f t="shared" si="0"/>
        <v>470699.97803453921</v>
      </c>
      <c r="F45" s="17">
        <f t="shared" si="6"/>
        <v>271905.36940780823</v>
      </c>
      <c r="G45" s="13"/>
      <c r="H45" s="21">
        <f t="shared" si="7"/>
        <v>360229.57502643298</v>
      </c>
      <c r="I45" s="20">
        <f t="shared" si="8"/>
        <v>40650.906904024567</v>
      </c>
      <c r="J45" s="20">
        <f t="shared" si="9"/>
        <v>286036.08763058292</v>
      </c>
      <c r="K45" s="20">
        <f t="shared" si="1"/>
        <v>324206.6175237897</v>
      </c>
      <c r="L45" s="20">
        <f t="shared" si="10"/>
        <v>4081480.5073745758</v>
      </c>
      <c r="M45" s="13"/>
      <c r="N45" s="13"/>
      <c r="O45" s="13"/>
      <c r="P45" s="13"/>
      <c r="Q45" s="13"/>
      <c r="R45" s="13"/>
      <c r="S45" s="13"/>
      <c r="T45" s="13"/>
    </row>
    <row r="46" spans="1:20" s="1" customFormat="1" x14ac:dyDescent="0.2">
      <c r="A46" s="10">
        <f t="shared" si="2"/>
        <v>59</v>
      </c>
      <c r="B46" s="18">
        <f t="shared" si="3"/>
        <v>504321.40503700631</v>
      </c>
      <c r="C46" s="17">
        <f t="shared" si="4"/>
        <v>0</v>
      </c>
      <c r="D46" s="17">
        <f t="shared" si="5"/>
        <v>10332.404037496713</v>
      </c>
      <c r="E46" s="17">
        <f t="shared" si="0"/>
        <v>494234.97693626618</v>
      </c>
      <c r="F46" s="17">
        <f t="shared" si="6"/>
        <v>292324.20154604502</v>
      </c>
      <c r="G46" s="13"/>
      <c r="H46" s="21">
        <f t="shared" si="7"/>
        <v>378241.05377775466</v>
      </c>
      <c r="I46" s="20">
        <f t="shared" si="8"/>
        <v>42683.452249225797</v>
      </c>
      <c r="J46" s="20">
        <f t="shared" si="9"/>
        <v>313934.59174143965</v>
      </c>
      <c r="K46" s="20">
        <f t="shared" si="1"/>
        <v>340416.94839997921</v>
      </c>
      <c r="L46" s="20">
        <f t="shared" si="10"/>
        <v>4475922.656743017</v>
      </c>
      <c r="M46" s="13"/>
      <c r="N46" s="13"/>
      <c r="O46" s="13"/>
      <c r="P46" s="13"/>
      <c r="Q46" s="13"/>
      <c r="R46" s="13"/>
      <c r="S46" s="13"/>
      <c r="T46" s="13"/>
    </row>
    <row r="47" spans="1:20" s="1" customFormat="1" x14ac:dyDescent="0.2">
      <c r="A47" s="10">
        <f t="shared" si="2"/>
        <v>60</v>
      </c>
      <c r="B47" s="18">
        <f t="shared" si="3"/>
        <v>529537.47528885666</v>
      </c>
      <c r="C47" s="17">
        <f t="shared" si="4"/>
        <v>0</v>
      </c>
      <c r="D47" s="17">
        <f t="shared" si="5"/>
        <v>11108.319658749711</v>
      </c>
      <c r="E47" s="17">
        <f t="shared" si="0"/>
        <v>518946.72578307951</v>
      </c>
      <c r="F47" s="17">
        <f t="shared" si="6"/>
        <v>314023.2707105719</v>
      </c>
      <c r="G47" s="13"/>
      <c r="H47" s="21">
        <f t="shared" si="7"/>
        <v>397153.10646664241</v>
      </c>
      <c r="I47" s="20">
        <f t="shared" si="8"/>
        <v>44817.624861687087</v>
      </c>
      <c r="J47" s="20">
        <f t="shared" si="9"/>
        <v>344273.83626407268</v>
      </c>
      <c r="K47" s="20">
        <f t="shared" si="1"/>
        <v>357437.79581997817</v>
      </c>
      <c r="L47" s="20">
        <f t="shared" si="10"/>
        <v>4904729.4285154417</v>
      </c>
      <c r="M47" s="13"/>
      <c r="N47" s="13"/>
      <c r="O47" s="13"/>
      <c r="P47" s="13"/>
      <c r="Q47" s="13"/>
      <c r="R47" s="13"/>
      <c r="S47" s="13"/>
      <c r="T47" s="13"/>
    </row>
    <row r="48" spans="1:20" s="1" customFormat="1" x14ac:dyDescent="0.2">
      <c r="A48" s="10">
        <f t="shared" si="2"/>
        <v>61</v>
      </c>
      <c r="B48" s="18">
        <f t="shared" si="3"/>
        <v>556014.34905329952</v>
      </c>
      <c r="C48" s="17">
        <f t="shared" si="4"/>
        <v>0</v>
      </c>
      <c r="D48" s="17">
        <f t="shared" si="5"/>
        <v>11932.884287001732</v>
      </c>
      <c r="E48" s="17">
        <f t="shared" si="0"/>
        <v>544894.06207223353</v>
      </c>
      <c r="F48" s="17">
        <f t="shared" si="6"/>
        <v>337076.44197863957</v>
      </c>
      <c r="G48" s="13"/>
      <c r="H48" s="21">
        <f t="shared" si="7"/>
        <v>417010.76178997452</v>
      </c>
      <c r="I48" s="20">
        <f t="shared" si="8"/>
        <v>47058.506104771441</v>
      </c>
      <c r="J48" s="20">
        <f t="shared" si="9"/>
        <v>377256.29902215989</v>
      </c>
      <c r="K48" s="20">
        <f t="shared" si="1"/>
        <v>375309.68561097706</v>
      </c>
      <c r="L48" s="20">
        <f t="shared" si="10"/>
        <v>5370745.3098213701</v>
      </c>
      <c r="M48" s="13"/>
      <c r="N48" s="13"/>
      <c r="O48" s="13"/>
      <c r="P48" s="13"/>
      <c r="Q48" s="13"/>
      <c r="R48" s="13"/>
      <c r="S48" s="13"/>
      <c r="T48" s="13"/>
    </row>
    <row r="49" spans="1:20" s="1" customFormat="1" x14ac:dyDescent="0.2">
      <c r="A49" s="10">
        <f t="shared" si="2"/>
        <v>62</v>
      </c>
      <c r="B49" s="18">
        <f t="shared" si="3"/>
        <v>583815.0665059645</v>
      </c>
      <c r="C49" s="17">
        <f t="shared" si="4"/>
        <v>0</v>
      </c>
      <c r="D49" s="17">
        <f t="shared" ref="D49" si="11">F48*$C$8</f>
        <v>12808.904795188304</v>
      </c>
      <c r="E49" s="17">
        <f t="shared" ref="E49" si="12">B49*$C$7</f>
        <v>572138.76517584524</v>
      </c>
      <c r="F49" s="17">
        <f t="shared" ref="F49" si="13">F48+B49+C49+D49-E49</f>
        <v>361561.64810394717</v>
      </c>
      <c r="G49" s="13"/>
      <c r="H49" s="21">
        <f t="shared" si="7"/>
        <v>437861.29987947328</v>
      </c>
      <c r="I49" s="20">
        <f t="shared" si="8"/>
        <v>49411.431410010016</v>
      </c>
      <c r="J49" s="20">
        <f t="shared" ref="J49" si="14">L48*$D$8</f>
        <v>413100.76898311306</v>
      </c>
      <c r="K49" s="20">
        <f t="shared" ref="K49" si="15">H49*$D$7</f>
        <v>394075.16989152599</v>
      </c>
      <c r="L49" s="20">
        <f t="shared" ref="L49" si="16">L48+H49+I49+J49-K49</f>
        <v>5877043.6402024403</v>
      </c>
      <c r="M49" s="13"/>
      <c r="N49" s="13"/>
      <c r="O49" s="13"/>
      <c r="P49" s="13"/>
      <c r="Q49" s="13"/>
      <c r="R49" s="13"/>
      <c r="S49" s="13"/>
      <c r="T49" s="13"/>
    </row>
    <row r="50" spans="1:20" s="1" customFormat="1" ht="13.5" thickBot="1" x14ac:dyDescent="0.25">
      <c r="A50" s="10">
        <f t="shared" si="2"/>
        <v>63</v>
      </c>
      <c r="B50" s="18">
        <f t="shared" si="3"/>
        <v>613005.81983126269</v>
      </c>
      <c r="C50" s="17">
        <f t="shared" si="4"/>
        <v>0</v>
      </c>
      <c r="D50" s="17">
        <f>F48*$C$8</f>
        <v>12808.904795188304</v>
      </c>
      <c r="E50" s="17">
        <f t="shared" si="0"/>
        <v>600745.7034346374</v>
      </c>
      <c r="F50" s="17">
        <f>F48+B50+C50+D50-E50</f>
        <v>362145.46317045321</v>
      </c>
      <c r="G50" s="13"/>
      <c r="H50" s="21">
        <f t="shared" si="7"/>
        <v>459754.36487344699</v>
      </c>
      <c r="I50" s="20">
        <f t="shared" si="8"/>
        <v>51882.002980510522</v>
      </c>
      <c r="J50" s="20">
        <f>L48*$D$8</f>
        <v>413100.76898311306</v>
      </c>
      <c r="K50" s="20">
        <f t="shared" si="1"/>
        <v>413778.92838610231</v>
      </c>
      <c r="L50" s="20">
        <f>L48+H50+I50+J50-K50</f>
        <v>5881703.5182723384</v>
      </c>
      <c r="M50" s="13"/>
      <c r="N50" s="13"/>
      <c r="O50" s="13"/>
      <c r="P50" s="13"/>
      <c r="Q50" s="13"/>
      <c r="R50" s="13"/>
      <c r="S50" s="13"/>
      <c r="T50" s="13"/>
    </row>
    <row r="51" spans="1:20" s="1" customFormat="1" ht="13.5" thickBot="1" x14ac:dyDescent="0.25">
      <c r="A51" s="10">
        <f t="shared" si="2"/>
        <v>64</v>
      </c>
      <c r="B51" s="18">
        <f t="shared" si="3"/>
        <v>643656.11082282581</v>
      </c>
      <c r="C51" s="17">
        <f t="shared" si="4"/>
        <v>0</v>
      </c>
      <c r="D51" s="17">
        <f t="shared" si="5"/>
        <v>13761.527600477222</v>
      </c>
      <c r="E51" s="17">
        <f t="shared" si="0"/>
        <v>630782.98860636924</v>
      </c>
      <c r="F51" s="26">
        <f t="shared" si="6"/>
        <v>388780.11298738699</v>
      </c>
      <c r="G51" s="13"/>
      <c r="H51" s="21">
        <f t="shared" si="7"/>
        <v>482742.08311711939</v>
      </c>
      <c r="I51" s="20">
        <f t="shared" si="8"/>
        <v>54476.103129536052</v>
      </c>
      <c r="J51" s="20">
        <f t="shared" si="9"/>
        <v>452402.06082492432</v>
      </c>
      <c r="K51" s="20">
        <f t="shared" si="1"/>
        <v>434467.87480540748</v>
      </c>
      <c r="L51" s="27">
        <f t="shared" si="10"/>
        <v>6436855.8905385099</v>
      </c>
      <c r="M51" s="13"/>
      <c r="N51" s="13"/>
      <c r="O51" s="13"/>
      <c r="P51" s="13"/>
      <c r="Q51" s="13"/>
      <c r="R51" s="13"/>
      <c r="S51" s="13"/>
      <c r="T51" s="13"/>
    </row>
    <row r="52" spans="1:20" s="1" customFormat="1" x14ac:dyDescent="0.2">
      <c r="A52" s="10"/>
      <c r="B52" s="11"/>
      <c r="C52" s="7"/>
      <c r="D52" s="7"/>
      <c r="E52" s="7"/>
      <c r="F52" s="28" t="s">
        <v>39</v>
      </c>
      <c r="L52" s="28" t="s">
        <v>40</v>
      </c>
    </row>
    <row r="53" spans="1:20" s="1" customFormat="1" x14ac:dyDescent="0.2">
      <c r="A53" s="10"/>
      <c r="B53" s="11"/>
      <c r="C53" s="7"/>
      <c r="D53" s="7"/>
      <c r="E53" s="7"/>
      <c r="F53" s="7"/>
    </row>
    <row r="54" spans="1:20" s="1" customFormat="1" x14ac:dyDescent="0.2">
      <c r="A54" s="10"/>
      <c r="B54" s="11"/>
      <c r="C54" s="7"/>
      <c r="D54" s="7"/>
      <c r="E54" s="7"/>
      <c r="F54" s="7"/>
    </row>
    <row r="55" spans="1:20" s="1" customFormat="1" x14ac:dyDescent="0.2">
      <c r="A55" s="10"/>
      <c r="B55" s="11"/>
      <c r="C55" s="7"/>
      <c r="D55" s="7"/>
      <c r="E55" s="7"/>
      <c r="F55" s="7"/>
    </row>
    <row r="56" spans="1:20" s="1" customFormat="1" x14ac:dyDescent="0.2">
      <c r="A56" s="10"/>
      <c r="B56" s="11"/>
      <c r="C56" s="7"/>
      <c r="D56" s="7"/>
      <c r="E56" s="7"/>
      <c r="F56" s="7"/>
    </row>
    <row r="57" spans="1:20" s="1" customFormat="1" x14ac:dyDescent="0.2">
      <c r="A57" s="10"/>
      <c r="B57" s="11"/>
      <c r="C57" s="7"/>
      <c r="D57" s="7"/>
      <c r="E57" s="7"/>
      <c r="F57" s="7"/>
    </row>
    <row r="58" spans="1:20" s="1" customFormat="1" x14ac:dyDescent="0.2">
      <c r="A58" s="10"/>
      <c r="B58" s="11"/>
      <c r="C58" s="7"/>
      <c r="D58" s="7"/>
      <c r="E58" s="7"/>
      <c r="F58" s="7"/>
    </row>
    <row r="59" spans="1:20" s="1" customFormat="1" x14ac:dyDescent="0.2">
      <c r="A59" s="10"/>
      <c r="B59" s="11"/>
      <c r="C59" s="7"/>
      <c r="D59" s="7"/>
      <c r="E59" s="7"/>
      <c r="F59" s="7"/>
    </row>
    <row r="60" spans="1:20" s="1" customFormat="1" x14ac:dyDescent="0.2">
      <c r="A60" s="10"/>
      <c r="B60" s="11"/>
      <c r="C60" s="7"/>
      <c r="D60" s="7"/>
      <c r="E60" s="7"/>
      <c r="F60" s="7"/>
    </row>
    <row r="61" spans="1:20" s="1" customFormat="1" x14ac:dyDescent="0.2">
      <c r="A61" s="10"/>
      <c r="B61" s="11"/>
      <c r="C61" s="7"/>
      <c r="D61" s="7"/>
      <c r="E61" s="7"/>
      <c r="F61" s="7"/>
    </row>
    <row r="62" spans="1:20" s="1" customFormat="1" x14ac:dyDescent="0.2">
      <c r="A62" s="10"/>
      <c r="B62" s="11"/>
      <c r="C62" s="7"/>
      <c r="D62" s="7"/>
      <c r="E62" s="7"/>
      <c r="F62" s="7"/>
    </row>
    <row r="63" spans="1:20" s="1" customFormat="1" x14ac:dyDescent="0.2">
      <c r="A63" s="10"/>
      <c r="B63" s="11"/>
      <c r="C63" s="7"/>
      <c r="D63" s="7"/>
      <c r="E63" s="7"/>
      <c r="F63" s="7"/>
    </row>
    <row r="64" spans="1:20" s="1" customFormat="1" x14ac:dyDescent="0.2">
      <c r="A64" s="10"/>
      <c r="B64" s="11"/>
      <c r="C64" s="7"/>
      <c r="D64" s="7"/>
      <c r="E64" s="7"/>
      <c r="F64" s="7"/>
    </row>
    <row r="65" spans="1:6" s="1" customFormat="1" x14ac:dyDescent="0.2">
      <c r="A65" s="10"/>
      <c r="B65" s="11"/>
      <c r="C65" s="7"/>
      <c r="D65" s="7"/>
      <c r="E65" s="7"/>
      <c r="F65" s="7"/>
    </row>
    <row r="66" spans="1:6" s="1" customFormat="1" x14ac:dyDescent="0.2">
      <c r="A66" s="10"/>
      <c r="B66" s="11"/>
      <c r="C66" s="7"/>
      <c r="D66" s="7"/>
      <c r="E66" s="7"/>
      <c r="F66" s="7"/>
    </row>
    <row r="67" spans="1:6" s="1" customFormat="1" x14ac:dyDescent="0.2">
      <c r="A67" s="10"/>
      <c r="B67" s="11"/>
      <c r="C67" s="7"/>
      <c r="D67" s="7"/>
      <c r="E67" s="7"/>
      <c r="F67" s="7"/>
    </row>
    <row r="68" spans="1:6" s="1" customFormat="1" x14ac:dyDescent="0.2">
      <c r="A68" s="10"/>
      <c r="B68" s="11"/>
      <c r="C68" s="7"/>
      <c r="D68" s="7"/>
      <c r="E68" s="7"/>
      <c r="F68" s="7"/>
    </row>
    <row r="69" spans="1:6" s="1" customFormat="1" x14ac:dyDescent="0.2">
      <c r="A69" s="10"/>
      <c r="B69" s="11"/>
      <c r="C69" s="7"/>
      <c r="D69" s="7"/>
      <c r="E69" s="7"/>
      <c r="F69" s="7"/>
    </row>
    <row r="70" spans="1:6" s="1" customFormat="1" x14ac:dyDescent="0.2">
      <c r="A70" s="10"/>
      <c r="B70" s="11"/>
      <c r="C70" s="7"/>
      <c r="D70" s="7"/>
      <c r="E70" s="7"/>
      <c r="F70" s="7"/>
    </row>
    <row r="71" spans="1:6" s="1" customFormat="1" x14ac:dyDescent="0.2">
      <c r="A71" s="10"/>
      <c r="B71" s="11"/>
      <c r="C71" s="7"/>
      <c r="D71" s="7"/>
      <c r="E71" s="7"/>
      <c r="F71" s="7"/>
    </row>
    <row r="72" spans="1:6" s="1" customFormat="1" x14ac:dyDescent="0.2">
      <c r="A72" s="10"/>
      <c r="B72" s="11"/>
      <c r="C72" s="7"/>
      <c r="D72" s="7"/>
      <c r="E72" s="7"/>
      <c r="F72" s="7"/>
    </row>
    <row r="73" spans="1:6" s="1" customFormat="1" x14ac:dyDescent="0.2">
      <c r="A73" s="10"/>
      <c r="B73" s="11"/>
      <c r="C73" s="7"/>
      <c r="D73" s="7"/>
      <c r="E73" s="7"/>
      <c r="F73" s="7"/>
    </row>
    <row r="74" spans="1:6" s="1" customFormat="1" x14ac:dyDescent="0.2">
      <c r="A74" s="10"/>
      <c r="B74" s="11"/>
      <c r="C74" s="7"/>
      <c r="D74" s="7"/>
      <c r="E74" s="7"/>
      <c r="F74" s="7"/>
    </row>
    <row r="75" spans="1:6" s="1" customFormat="1" x14ac:dyDescent="0.2">
      <c r="A75" s="10"/>
      <c r="B75" s="11"/>
      <c r="C75" s="7"/>
      <c r="D75" s="7"/>
      <c r="E75" s="7"/>
      <c r="F75" s="7"/>
    </row>
    <row r="76" spans="1:6" s="1" customFormat="1" x14ac:dyDescent="0.2">
      <c r="A76" s="10"/>
      <c r="B76" s="11"/>
      <c r="C76" s="7"/>
      <c r="D76" s="7"/>
      <c r="E76" s="7"/>
      <c r="F76" s="7"/>
    </row>
    <row r="77" spans="1:6" s="1" customFormat="1" x14ac:dyDescent="0.2">
      <c r="A77" s="10"/>
      <c r="B77" s="11"/>
      <c r="C77" s="7"/>
      <c r="D77" s="7"/>
      <c r="E77" s="7"/>
      <c r="F77" s="7"/>
    </row>
    <row r="78" spans="1:6" s="1" customFormat="1" x14ac:dyDescent="0.2">
      <c r="A78" s="10"/>
      <c r="B78" s="11"/>
      <c r="C78" s="7"/>
      <c r="D78" s="7"/>
      <c r="E78" s="7"/>
      <c r="F78" s="7"/>
    </row>
    <row r="79" spans="1:6" s="1" customFormat="1" x14ac:dyDescent="0.2">
      <c r="A79" s="10"/>
      <c r="B79" s="11"/>
      <c r="C79" s="7"/>
      <c r="D79" s="7"/>
      <c r="E79" s="7"/>
      <c r="F79" s="7"/>
    </row>
    <row r="80" spans="1:6" s="1" customFormat="1" x14ac:dyDescent="0.2">
      <c r="A80" s="10"/>
      <c r="B80" s="11"/>
      <c r="C80" s="7"/>
      <c r="D80" s="7"/>
      <c r="E80" s="7"/>
      <c r="F80" s="7"/>
    </row>
    <row r="81" spans="1:21" s="1" customFormat="1" x14ac:dyDescent="0.2">
      <c r="A81" s="10"/>
      <c r="B81" s="11"/>
      <c r="C81" s="7"/>
      <c r="D81" s="7"/>
      <c r="E81" s="7"/>
      <c r="F81" s="7"/>
    </row>
    <row r="82" spans="1:21" s="1" customFormat="1" x14ac:dyDescent="0.2">
      <c r="A82" s="10"/>
      <c r="B82" s="11"/>
      <c r="C82" s="7"/>
      <c r="D82" s="7"/>
      <c r="E82" s="7"/>
      <c r="F82" s="7"/>
    </row>
    <row r="83" spans="1:21" s="1" customFormat="1" x14ac:dyDescent="0.2">
      <c r="A83" s="10"/>
      <c r="B83" s="11"/>
      <c r="C83" s="7"/>
      <c r="D83" s="7"/>
      <c r="E83" s="7"/>
      <c r="F83" s="7"/>
    </row>
    <row r="84" spans="1:21" s="1" customFormat="1" x14ac:dyDescent="0.2">
      <c r="A84" s="10"/>
      <c r="B84" s="11"/>
      <c r="C84" s="7"/>
      <c r="D84" s="7"/>
      <c r="E84" s="7"/>
      <c r="F84" s="7"/>
    </row>
    <row r="85" spans="1:21" x14ac:dyDescent="0.2">
      <c r="A85" s="10"/>
      <c r="B85" s="11"/>
      <c r="C85" s="7"/>
      <c r="D85" s="7"/>
      <c r="E85" s="7"/>
      <c r="F85" s="7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">
      <c r="A86" s="10"/>
      <c r="B86" s="11"/>
      <c r="C86" s="7"/>
      <c r="D86" s="7"/>
      <c r="E86" s="7"/>
      <c r="F86" s="7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">
      <c r="A87" s="10"/>
      <c r="B87" s="11"/>
      <c r="C87" s="7"/>
      <c r="D87" s="7"/>
      <c r="E87" s="7"/>
      <c r="F87" s="7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">
      <c r="A88" s="10"/>
      <c r="B88" s="11"/>
      <c r="C88" s="7"/>
      <c r="D88" s="7"/>
      <c r="E88" s="7"/>
      <c r="F88" s="7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">
      <c r="A89" s="10"/>
      <c r="B89" s="11"/>
      <c r="C89" s="7"/>
      <c r="D89" s="7"/>
      <c r="E89" s="7"/>
      <c r="F89" s="7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">
      <c r="A90" s="10"/>
      <c r="B90" s="11"/>
      <c r="C90" s="7"/>
      <c r="D90" s="7"/>
      <c r="E90" s="7"/>
      <c r="F90" s="7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">
      <c r="A91" s="10"/>
      <c r="B91" s="11"/>
      <c r="C91" s="7"/>
      <c r="D91" s="7"/>
      <c r="E91" s="7"/>
      <c r="F91" s="7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">
      <c r="A92" s="10"/>
      <c r="B92" s="11"/>
      <c r="C92" s="7"/>
      <c r="D92" s="7"/>
      <c r="E92" s="7"/>
      <c r="F92" s="7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">
      <c r="A93" s="10"/>
      <c r="B93" s="11"/>
      <c r="C93" s="7"/>
      <c r="D93" s="7"/>
      <c r="E93" s="7"/>
      <c r="F93" s="7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">
      <c r="A94" s="10"/>
      <c r="B94" s="11"/>
      <c r="C94" s="7"/>
      <c r="D94" s="7"/>
      <c r="E94" s="7"/>
      <c r="F94" s="7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">
      <c r="A95" s="10"/>
      <c r="B95" s="11"/>
      <c r="C95" s="7"/>
      <c r="D95" s="7"/>
      <c r="E95" s="7"/>
      <c r="F95" s="7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">
      <c r="A96" s="10"/>
      <c r="B96" s="11"/>
      <c r="C96" s="7"/>
      <c r="D96" s="7"/>
      <c r="E96" s="7"/>
      <c r="F96" s="7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">
      <c r="A97" s="10"/>
      <c r="B97" s="11"/>
      <c r="C97" s="7"/>
      <c r="D97" s="7"/>
      <c r="E97" s="7"/>
      <c r="F97" s="7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">
      <c r="A98" s="10"/>
      <c r="B98" s="11"/>
      <c r="C98" s="7"/>
      <c r="D98" s="7"/>
      <c r="E98" s="7"/>
      <c r="F98" s="7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">
      <c r="A99" s="10"/>
      <c r="B99" s="11"/>
      <c r="C99" s="7"/>
      <c r="D99" s="7"/>
      <c r="E99" s="7"/>
      <c r="F99" s="7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">
      <c r="A100" s="10"/>
      <c r="B100" s="11"/>
      <c r="C100" s="7"/>
      <c r="D100" s="7"/>
      <c r="E100" s="7"/>
      <c r="F100" s="7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">
      <c r="A101" s="10"/>
      <c r="B101" s="11"/>
      <c r="C101" s="7"/>
      <c r="D101" s="7"/>
      <c r="E101" s="7"/>
      <c r="F101" s="7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">
      <c r="A102" s="1"/>
      <c r="B102" s="7"/>
      <c r="C102" s="7"/>
      <c r="D102" s="7"/>
      <c r="E102" s="7"/>
      <c r="F102" s="7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">
      <c r="A103" s="1"/>
      <c r="B103" s="7"/>
      <c r="C103" s="7"/>
      <c r="D103" s="7"/>
      <c r="E103" s="7"/>
      <c r="F103" s="7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">
      <c r="A104" s="1"/>
      <c r="B104" s="7"/>
      <c r="C104" s="7"/>
      <c r="D104" s="7"/>
      <c r="E104" s="7"/>
      <c r="F104" s="7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">
      <c r="A105" s="1"/>
      <c r="B105" s="7"/>
      <c r="C105" s="7"/>
      <c r="D105" s="7"/>
      <c r="E105" s="7"/>
      <c r="F105" s="7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">
      <c r="A106" s="1"/>
      <c r="B106" s="7"/>
      <c r="C106" s="7"/>
      <c r="D106" s="7"/>
      <c r="E106" s="7"/>
      <c r="F106" s="7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">
      <c r="A107" s="1"/>
      <c r="B107" s="7"/>
      <c r="C107" s="7"/>
      <c r="D107" s="7"/>
      <c r="E107" s="7"/>
      <c r="F107" s="7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">
      <c r="A108" s="1"/>
      <c r="B108" s="7"/>
      <c r="C108" s="7"/>
      <c r="D108" s="7"/>
      <c r="E108" s="7"/>
      <c r="F108" s="7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">
      <c r="A109" s="1"/>
      <c r="B109" s="7"/>
      <c r="C109" s="7"/>
      <c r="D109" s="7"/>
      <c r="E109" s="7"/>
      <c r="F109" s="7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">
      <c r="A110" s="1"/>
      <c r="B110" s="7"/>
      <c r="C110" s="7"/>
      <c r="D110" s="7"/>
      <c r="E110" s="7"/>
      <c r="F110" s="7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">
      <c r="A111" s="1"/>
      <c r="B111" s="7"/>
      <c r="C111" s="7"/>
      <c r="D111" s="7"/>
      <c r="E111" s="7"/>
      <c r="F111" s="7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">
      <c r="A112" s="1"/>
      <c r="B112" s="7"/>
      <c r="C112" s="7"/>
      <c r="D112" s="7"/>
      <c r="E112" s="7"/>
      <c r="F112" s="7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">
      <c r="A113" s="1"/>
      <c r="B113" s="7"/>
      <c r="C113" s="7"/>
      <c r="D113" s="7"/>
      <c r="E113" s="7"/>
      <c r="F113" s="7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">
      <c r="A114" s="1"/>
      <c r="B114" s="7"/>
      <c r="C114" s="7"/>
      <c r="D114" s="7"/>
      <c r="E114" s="7"/>
      <c r="F114" s="7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">
      <c r="A115" s="1"/>
      <c r="B115" s="7"/>
      <c r="C115" s="7"/>
      <c r="D115" s="7"/>
      <c r="E115" s="7"/>
      <c r="F115" s="7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">
      <c r="A116" s="1"/>
      <c r="B116" s="7"/>
      <c r="C116" s="7"/>
      <c r="D116" s="7"/>
      <c r="E116" s="7"/>
      <c r="F116" s="7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">
      <c r="A117" s="1"/>
      <c r="B117" s="7"/>
      <c r="C117" s="7"/>
      <c r="D117" s="7"/>
      <c r="E117" s="7"/>
      <c r="F117" s="7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">
      <c r="A118" s="1"/>
      <c r="B118" s="7"/>
      <c r="C118" s="7"/>
      <c r="D118" s="7"/>
      <c r="E118" s="7"/>
      <c r="F118" s="7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">
      <c r="A119" s="1"/>
      <c r="B119" s="7"/>
      <c r="C119" s="7"/>
      <c r="D119" s="7"/>
      <c r="E119" s="7"/>
      <c r="F119" s="7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">
      <c r="A120" s="1"/>
      <c r="B120" s="7"/>
      <c r="C120" s="7"/>
      <c r="D120" s="7"/>
      <c r="E120" s="7"/>
      <c r="F120" s="7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">
      <c r="A121" s="1"/>
      <c r="B121" s="7"/>
      <c r="C121" s="7"/>
      <c r="D121" s="7"/>
      <c r="E121" s="7"/>
      <c r="F121" s="7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">
      <c r="A122" s="1"/>
      <c r="B122" s="7"/>
      <c r="C122" s="7"/>
      <c r="D122" s="7"/>
      <c r="E122" s="7"/>
      <c r="F122" s="7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">
      <c r="A123" s="1"/>
      <c r="B123" s="7"/>
      <c r="C123" s="7"/>
      <c r="D123" s="7"/>
      <c r="E123" s="7"/>
      <c r="F123" s="7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">
      <c r="A124" s="1"/>
      <c r="B124" s="7"/>
      <c r="C124" s="7"/>
      <c r="D124" s="7"/>
      <c r="E124" s="7"/>
      <c r="F124" s="7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">
      <c r="A125" s="1"/>
      <c r="B125" s="7"/>
      <c r="C125" s="7"/>
      <c r="D125" s="7"/>
      <c r="E125" s="7"/>
      <c r="F125" s="7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">
      <c r="A126" s="1"/>
      <c r="B126" s="7"/>
      <c r="C126" s="7"/>
      <c r="D126" s="7"/>
      <c r="E126" s="7"/>
      <c r="F126" s="7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">
      <c r="A127" s="1"/>
      <c r="B127" s="7"/>
      <c r="C127" s="7"/>
      <c r="D127" s="7"/>
      <c r="E127" s="7"/>
      <c r="F127" s="7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s="1" customFormat="1" x14ac:dyDescent="0.2">
      <c r="B128" s="7"/>
      <c r="C128" s="7"/>
      <c r="D128" s="7"/>
      <c r="E128" s="7"/>
      <c r="F128" s="7"/>
    </row>
    <row r="129" spans="2:6" s="1" customFormat="1" x14ac:dyDescent="0.2">
      <c r="B129" s="7"/>
      <c r="C129" s="7"/>
      <c r="D129" s="7"/>
      <c r="E129" s="7"/>
      <c r="F129" s="7"/>
    </row>
    <row r="130" spans="2:6" s="1" customFormat="1" x14ac:dyDescent="0.2">
      <c r="B130" s="7"/>
      <c r="C130" s="7"/>
      <c r="D130" s="7"/>
      <c r="E130" s="7"/>
      <c r="F130" s="7"/>
    </row>
    <row r="131" spans="2:6" s="1" customFormat="1" x14ac:dyDescent="0.2">
      <c r="B131" s="7"/>
      <c r="C131" s="7"/>
      <c r="D131" s="7"/>
      <c r="E131" s="7"/>
      <c r="F131" s="7"/>
    </row>
    <row r="132" spans="2:6" s="1" customFormat="1" x14ac:dyDescent="0.2">
      <c r="B132" s="7"/>
      <c r="C132" s="7"/>
      <c r="D132" s="7"/>
      <c r="E132" s="7"/>
      <c r="F132" s="7"/>
    </row>
    <row r="133" spans="2:6" s="1" customFormat="1" x14ac:dyDescent="0.2">
      <c r="B133" s="7"/>
      <c r="C133" s="7"/>
      <c r="D133" s="7"/>
      <c r="E133" s="7"/>
      <c r="F133" s="7"/>
    </row>
    <row r="134" spans="2:6" s="1" customFormat="1" x14ac:dyDescent="0.2">
      <c r="B134" s="7"/>
      <c r="C134" s="7"/>
      <c r="D134" s="7"/>
      <c r="E134" s="7"/>
      <c r="F134" s="7"/>
    </row>
    <row r="135" spans="2:6" s="1" customFormat="1" x14ac:dyDescent="0.2">
      <c r="B135" s="7"/>
      <c r="C135" s="7"/>
      <c r="D135" s="7"/>
      <c r="E135" s="7"/>
      <c r="F135" s="7"/>
    </row>
    <row r="136" spans="2:6" s="1" customFormat="1" x14ac:dyDescent="0.2">
      <c r="B136" s="7"/>
      <c r="C136" s="7"/>
      <c r="D136" s="7"/>
      <c r="E136" s="7"/>
      <c r="F136" s="7"/>
    </row>
    <row r="137" spans="2:6" s="1" customFormat="1" x14ac:dyDescent="0.2">
      <c r="B137" s="7"/>
      <c r="C137" s="7"/>
      <c r="D137" s="7"/>
      <c r="E137" s="7"/>
      <c r="F137" s="7"/>
    </row>
    <row r="138" spans="2:6" s="1" customFormat="1" x14ac:dyDescent="0.2">
      <c r="B138" s="7"/>
      <c r="C138" s="7"/>
      <c r="D138" s="7"/>
      <c r="E138" s="7"/>
      <c r="F138" s="7"/>
    </row>
    <row r="139" spans="2:6" s="1" customFormat="1" x14ac:dyDescent="0.2">
      <c r="B139" s="7"/>
      <c r="C139" s="7"/>
      <c r="D139" s="7"/>
      <c r="E139" s="7"/>
      <c r="F139" s="7"/>
    </row>
    <row r="140" spans="2:6" s="1" customFormat="1" x14ac:dyDescent="0.2">
      <c r="B140" s="7"/>
      <c r="C140" s="7"/>
      <c r="D140" s="7"/>
      <c r="E140" s="7"/>
      <c r="F140" s="7"/>
    </row>
    <row r="141" spans="2:6" s="1" customFormat="1" x14ac:dyDescent="0.2">
      <c r="B141" s="7"/>
      <c r="C141" s="7"/>
      <c r="D141" s="7"/>
      <c r="E141" s="7"/>
      <c r="F141" s="7"/>
    </row>
    <row r="142" spans="2:6" s="1" customFormat="1" x14ac:dyDescent="0.2">
      <c r="B142" s="7"/>
      <c r="C142" s="7"/>
      <c r="D142" s="7"/>
      <c r="E142" s="7"/>
      <c r="F142" s="7"/>
    </row>
    <row r="143" spans="2:6" s="1" customFormat="1" x14ac:dyDescent="0.2">
      <c r="B143" s="7"/>
      <c r="C143" s="7"/>
      <c r="D143" s="7"/>
      <c r="E143" s="7"/>
      <c r="F143" s="7"/>
    </row>
    <row r="144" spans="2:6" s="1" customFormat="1" x14ac:dyDescent="0.2">
      <c r="B144" s="7"/>
      <c r="C144" s="7"/>
      <c r="D144" s="7"/>
      <c r="E144" s="7"/>
      <c r="F144" s="7"/>
    </row>
    <row r="145" spans="2:6" s="1" customFormat="1" x14ac:dyDescent="0.2">
      <c r="B145" s="7"/>
      <c r="C145" s="7"/>
      <c r="D145" s="7"/>
      <c r="E145" s="7"/>
      <c r="F145" s="7"/>
    </row>
    <row r="146" spans="2:6" s="1" customFormat="1" x14ac:dyDescent="0.2">
      <c r="B146" s="7"/>
      <c r="C146" s="7"/>
      <c r="D146" s="7"/>
      <c r="E146" s="7"/>
      <c r="F146" s="7"/>
    </row>
    <row r="147" spans="2:6" s="1" customFormat="1" x14ac:dyDescent="0.2">
      <c r="B147" s="7"/>
      <c r="C147" s="7"/>
      <c r="D147" s="7"/>
      <c r="E147" s="7"/>
      <c r="F147" s="7"/>
    </row>
    <row r="148" spans="2:6" s="1" customFormat="1" x14ac:dyDescent="0.2">
      <c r="B148" s="7"/>
      <c r="C148" s="7"/>
      <c r="D148" s="7"/>
      <c r="E148" s="7"/>
      <c r="F148" s="7"/>
    </row>
    <row r="149" spans="2:6" s="1" customFormat="1" x14ac:dyDescent="0.2">
      <c r="B149" s="7"/>
      <c r="C149" s="7"/>
      <c r="D149" s="7"/>
      <c r="E149" s="7"/>
      <c r="F149" s="7"/>
    </row>
    <row r="150" spans="2:6" s="1" customFormat="1" x14ac:dyDescent="0.2">
      <c r="B150" s="7"/>
      <c r="C150" s="7"/>
      <c r="D150" s="7"/>
      <c r="E150" s="7"/>
      <c r="F150" s="7"/>
    </row>
    <row r="151" spans="2:6" s="1" customFormat="1" x14ac:dyDescent="0.2">
      <c r="B151" s="7"/>
      <c r="C151" s="7"/>
      <c r="D151" s="7"/>
      <c r="E151" s="7"/>
      <c r="F151" s="7"/>
    </row>
    <row r="152" spans="2:6" s="1" customFormat="1" x14ac:dyDescent="0.2">
      <c r="B152" s="7"/>
      <c r="C152" s="7"/>
      <c r="D152" s="7"/>
      <c r="E152" s="7"/>
      <c r="F152" s="7"/>
    </row>
    <row r="153" spans="2:6" s="1" customFormat="1" x14ac:dyDescent="0.2">
      <c r="B153" s="7"/>
      <c r="C153" s="7"/>
      <c r="D153" s="7"/>
      <c r="E153" s="7"/>
      <c r="F153" s="7"/>
    </row>
    <row r="154" spans="2:6" s="1" customFormat="1" x14ac:dyDescent="0.2">
      <c r="B154" s="7"/>
      <c r="C154" s="7"/>
      <c r="D154" s="7"/>
      <c r="E154" s="7"/>
      <c r="F154" s="7"/>
    </row>
    <row r="155" spans="2:6" s="1" customFormat="1" x14ac:dyDescent="0.2">
      <c r="B155" s="7"/>
      <c r="C155" s="7"/>
      <c r="D155" s="7"/>
      <c r="E155" s="7"/>
      <c r="F155" s="7"/>
    </row>
    <row r="156" spans="2:6" s="1" customFormat="1" x14ac:dyDescent="0.2">
      <c r="B156" s="7"/>
      <c r="C156" s="7"/>
      <c r="D156" s="7"/>
      <c r="E156" s="7"/>
      <c r="F156" s="7"/>
    </row>
    <row r="157" spans="2:6" s="1" customFormat="1" x14ac:dyDescent="0.2">
      <c r="B157" s="7"/>
      <c r="C157" s="7"/>
      <c r="D157" s="7"/>
      <c r="E157" s="7"/>
      <c r="F157" s="7"/>
    </row>
    <row r="158" spans="2:6" s="1" customFormat="1" x14ac:dyDescent="0.2">
      <c r="B158" s="7"/>
      <c r="C158" s="7"/>
      <c r="D158" s="7"/>
      <c r="E158" s="7"/>
      <c r="F158" s="7"/>
    </row>
    <row r="159" spans="2:6" s="1" customFormat="1" x14ac:dyDescent="0.2">
      <c r="B159" s="7"/>
      <c r="C159" s="7"/>
      <c r="D159" s="7"/>
      <c r="E159" s="7"/>
      <c r="F159" s="7"/>
    </row>
    <row r="160" spans="2:6" s="1" customFormat="1" x14ac:dyDescent="0.2">
      <c r="B160" s="7"/>
      <c r="C160" s="7"/>
      <c r="D160" s="7"/>
      <c r="E160" s="7"/>
      <c r="F160" s="7"/>
    </row>
    <row r="161" spans="2:6" s="1" customFormat="1" x14ac:dyDescent="0.2">
      <c r="B161" s="7"/>
      <c r="C161" s="7"/>
      <c r="D161" s="7"/>
      <c r="E161" s="7"/>
      <c r="F161" s="7"/>
    </row>
    <row r="162" spans="2:6" s="1" customFormat="1" x14ac:dyDescent="0.2">
      <c r="B162" s="7"/>
      <c r="C162" s="7"/>
      <c r="D162" s="7"/>
      <c r="E162" s="7"/>
      <c r="F162" s="7"/>
    </row>
    <row r="163" spans="2:6" s="1" customFormat="1" x14ac:dyDescent="0.2">
      <c r="B163" s="7"/>
      <c r="C163" s="7"/>
      <c r="D163" s="7"/>
      <c r="E163" s="7"/>
      <c r="F163" s="7"/>
    </row>
    <row r="164" spans="2:6" s="1" customFormat="1" x14ac:dyDescent="0.2">
      <c r="B164" s="7"/>
      <c r="C164" s="7"/>
      <c r="D164" s="7"/>
      <c r="E164" s="7"/>
      <c r="F164" s="7"/>
    </row>
    <row r="165" spans="2:6" s="1" customFormat="1" x14ac:dyDescent="0.2">
      <c r="B165" s="7"/>
      <c r="C165" s="7"/>
      <c r="D165" s="7"/>
      <c r="E165" s="7"/>
      <c r="F165" s="7"/>
    </row>
    <row r="166" spans="2:6" s="1" customFormat="1" x14ac:dyDescent="0.2">
      <c r="B166" s="7"/>
      <c r="C166" s="7"/>
      <c r="D166" s="7"/>
      <c r="E166" s="7"/>
      <c r="F166" s="7"/>
    </row>
    <row r="167" spans="2:6" s="1" customFormat="1" x14ac:dyDescent="0.2">
      <c r="B167" s="7"/>
      <c r="C167" s="7"/>
      <c r="D167" s="7"/>
      <c r="E167" s="7"/>
      <c r="F167" s="7"/>
    </row>
    <row r="168" spans="2:6" s="1" customFormat="1" x14ac:dyDescent="0.2">
      <c r="B168" s="7"/>
      <c r="C168" s="7"/>
      <c r="D168" s="7"/>
      <c r="E168" s="7"/>
      <c r="F168" s="7"/>
    </row>
    <row r="169" spans="2:6" s="1" customFormat="1" x14ac:dyDescent="0.2">
      <c r="B169" s="7"/>
      <c r="C169" s="7"/>
      <c r="D169" s="7"/>
      <c r="E169" s="7"/>
      <c r="F169" s="7"/>
    </row>
    <row r="170" spans="2:6" s="1" customFormat="1" x14ac:dyDescent="0.2">
      <c r="B170" s="7"/>
      <c r="C170" s="7"/>
      <c r="D170" s="7"/>
      <c r="E170" s="7"/>
      <c r="F170" s="7"/>
    </row>
    <row r="171" spans="2:6" s="1" customFormat="1" x14ac:dyDescent="0.2">
      <c r="B171" s="7"/>
      <c r="C171" s="7"/>
      <c r="D171" s="7"/>
      <c r="E171" s="7"/>
      <c r="F171" s="7"/>
    </row>
    <row r="172" spans="2:6" s="1" customFormat="1" x14ac:dyDescent="0.2">
      <c r="B172" s="7"/>
      <c r="C172" s="7"/>
      <c r="D172" s="7"/>
      <c r="E172" s="7"/>
      <c r="F172" s="7"/>
    </row>
    <row r="173" spans="2:6" s="1" customFormat="1" x14ac:dyDescent="0.2">
      <c r="B173" s="7"/>
      <c r="C173" s="7"/>
      <c r="D173" s="7"/>
      <c r="E173" s="7"/>
      <c r="F173" s="7"/>
    </row>
    <row r="174" spans="2:6" s="1" customFormat="1" x14ac:dyDescent="0.2">
      <c r="B174" s="7"/>
      <c r="C174" s="7"/>
      <c r="D174" s="7"/>
      <c r="E174" s="7"/>
      <c r="F174" s="7"/>
    </row>
    <row r="175" spans="2:6" s="1" customFormat="1" x14ac:dyDescent="0.2">
      <c r="B175" s="7"/>
      <c r="C175" s="7"/>
      <c r="D175" s="7"/>
      <c r="E175" s="7"/>
      <c r="F175" s="7"/>
    </row>
    <row r="176" spans="2:6" s="1" customFormat="1" x14ac:dyDescent="0.2">
      <c r="B176" s="7"/>
      <c r="C176" s="7"/>
      <c r="D176" s="7"/>
      <c r="E176" s="7"/>
      <c r="F176" s="7"/>
    </row>
    <row r="177" spans="2:6" s="1" customFormat="1" x14ac:dyDescent="0.2">
      <c r="B177" s="7"/>
      <c r="C177" s="7"/>
      <c r="D177" s="7"/>
      <c r="E177" s="7"/>
      <c r="F177" s="7"/>
    </row>
    <row r="178" spans="2:6" s="1" customFormat="1" x14ac:dyDescent="0.2">
      <c r="B178" s="7"/>
      <c r="C178" s="7"/>
      <c r="D178" s="7"/>
      <c r="E178" s="7"/>
      <c r="F178" s="7"/>
    </row>
    <row r="179" spans="2:6" s="1" customFormat="1" x14ac:dyDescent="0.2">
      <c r="B179" s="7"/>
      <c r="C179" s="7"/>
      <c r="D179" s="7"/>
      <c r="E179" s="7"/>
      <c r="F179" s="7"/>
    </row>
    <row r="180" spans="2:6" s="1" customFormat="1" x14ac:dyDescent="0.2">
      <c r="B180" s="7"/>
      <c r="C180" s="7"/>
      <c r="D180" s="7"/>
      <c r="E180" s="7"/>
      <c r="F180" s="7"/>
    </row>
    <row r="181" spans="2:6" s="1" customFormat="1" x14ac:dyDescent="0.2">
      <c r="B181" s="7"/>
      <c r="C181" s="7"/>
      <c r="D181" s="7"/>
      <c r="E181" s="7"/>
      <c r="F181" s="7"/>
    </row>
    <row r="182" spans="2:6" s="1" customFormat="1" x14ac:dyDescent="0.2">
      <c r="B182" s="7"/>
      <c r="C182" s="7"/>
      <c r="D182" s="7"/>
      <c r="E182" s="7"/>
      <c r="F182" s="7"/>
    </row>
    <row r="183" spans="2:6" s="1" customFormat="1" x14ac:dyDescent="0.2">
      <c r="B183" s="7"/>
      <c r="C183" s="7"/>
      <c r="D183" s="7"/>
      <c r="E183" s="7"/>
      <c r="F183" s="7"/>
    </row>
    <row r="184" spans="2:6" s="1" customFormat="1" x14ac:dyDescent="0.2">
      <c r="B184" s="7"/>
      <c r="C184" s="7"/>
      <c r="D184" s="7"/>
      <c r="E184" s="7"/>
      <c r="F184" s="7"/>
    </row>
    <row r="185" spans="2:6" s="1" customFormat="1" x14ac:dyDescent="0.2">
      <c r="B185" s="7"/>
      <c r="C185" s="7"/>
      <c r="D185" s="7"/>
      <c r="E185" s="7"/>
      <c r="F185" s="7"/>
    </row>
    <row r="186" spans="2:6" s="1" customFormat="1" x14ac:dyDescent="0.2">
      <c r="B186" s="7"/>
      <c r="C186" s="7"/>
      <c r="D186" s="7"/>
      <c r="E186" s="7"/>
      <c r="F186" s="7"/>
    </row>
    <row r="187" spans="2:6" s="1" customFormat="1" x14ac:dyDescent="0.2">
      <c r="B187" s="7"/>
      <c r="C187" s="7"/>
      <c r="D187" s="7"/>
      <c r="E187" s="7"/>
      <c r="F187" s="7"/>
    </row>
    <row r="188" spans="2:6" s="1" customFormat="1" x14ac:dyDescent="0.2">
      <c r="B188" s="7"/>
      <c r="C188" s="7"/>
      <c r="D188" s="7"/>
      <c r="E188" s="7"/>
      <c r="F188" s="7"/>
    </row>
    <row r="189" spans="2:6" s="1" customFormat="1" x14ac:dyDescent="0.2">
      <c r="B189" s="7"/>
      <c r="C189" s="7"/>
      <c r="D189" s="7"/>
      <c r="E189" s="7"/>
      <c r="F189" s="7"/>
    </row>
    <row r="190" spans="2:6" s="1" customFormat="1" x14ac:dyDescent="0.2">
      <c r="B190" s="7"/>
      <c r="C190" s="7"/>
      <c r="D190" s="7"/>
      <c r="E190" s="7"/>
      <c r="F190" s="7"/>
    </row>
    <row r="191" spans="2:6" s="1" customFormat="1" x14ac:dyDescent="0.2">
      <c r="B191" s="7"/>
      <c r="C191" s="7"/>
      <c r="D191" s="7"/>
      <c r="E191" s="7"/>
      <c r="F191" s="7"/>
    </row>
    <row r="192" spans="2:6" s="1" customFormat="1" x14ac:dyDescent="0.2">
      <c r="B192" s="7"/>
      <c r="C192" s="7"/>
      <c r="D192" s="7"/>
      <c r="E192" s="7"/>
      <c r="F192" s="7"/>
    </row>
    <row r="193" spans="2:6" s="1" customFormat="1" x14ac:dyDescent="0.2">
      <c r="B193" s="7"/>
      <c r="C193" s="7"/>
      <c r="D193" s="7"/>
      <c r="E193" s="7"/>
      <c r="F193" s="7"/>
    </row>
    <row r="194" spans="2:6" s="1" customFormat="1" x14ac:dyDescent="0.2">
      <c r="B194" s="7"/>
      <c r="C194" s="7"/>
      <c r="D194" s="7"/>
      <c r="E194" s="7"/>
      <c r="F194" s="7"/>
    </row>
    <row r="195" spans="2:6" s="1" customFormat="1" x14ac:dyDescent="0.2">
      <c r="B195" s="7"/>
      <c r="C195" s="7"/>
      <c r="D195" s="7"/>
      <c r="E195" s="7"/>
      <c r="F195" s="7"/>
    </row>
    <row r="196" spans="2:6" s="1" customFormat="1" x14ac:dyDescent="0.2">
      <c r="B196" s="7"/>
      <c r="C196" s="7"/>
      <c r="D196" s="7"/>
      <c r="E196" s="7"/>
      <c r="F196" s="7"/>
    </row>
    <row r="197" spans="2:6" s="1" customFormat="1" x14ac:dyDescent="0.2">
      <c r="B197" s="7"/>
      <c r="C197" s="7"/>
      <c r="D197" s="7"/>
      <c r="E197" s="7"/>
      <c r="F197" s="7"/>
    </row>
    <row r="198" spans="2:6" s="1" customFormat="1" x14ac:dyDescent="0.2">
      <c r="B198" s="7"/>
      <c r="C198" s="7"/>
      <c r="D198" s="7"/>
      <c r="E198" s="7"/>
      <c r="F198" s="7"/>
    </row>
    <row r="199" spans="2:6" s="1" customFormat="1" x14ac:dyDescent="0.2">
      <c r="B199" s="7"/>
      <c r="C199" s="7"/>
      <c r="D199" s="7"/>
      <c r="E199" s="7"/>
      <c r="F199" s="7"/>
    </row>
    <row r="200" spans="2:6" s="1" customFormat="1" x14ac:dyDescent="0.2">
      <c r="B200" s="7"/>
      <c r="C200" s="7"/>
      <c r="D200" s="7"/>
      <c r="E200" s="7"/>
      <c r="F200" s="7"/>
    </row>
    <row r="201" spans="2:6" s="1" customFormat="1" x14ac:dyDescent="0.2">
      <c r="B201" s="7"/>
      <c r="C201" s="7"/>
      <c r="D201" s="7"/>
      <c r="E201" s="7"/>
      <c r="F201" s="7"/>
    </row>
    <row r="202" spans="2:6" s="1" customFormat="1" x14ac:dyDescent="0.2">
      <c r="B202" s="7"/>
      <c r="C202" s="7"/>
      <c r="D202" s="7"/>
      <c r="E202" s="7"/>
      <c r="F202" s="7"/>
    </row>
    <row r="203" spans="2:6" s="1" customFormat="1" x14ac:dyDescent="0.2">
      <c r="B203" s="7"/>
      <c r="C203" s="7"/>
      <c r="D203" s="7"/>
      <c r="E203" s="7"/>
      <c r="F203" s="7"/>
    </row>
    <row r="204" spans="2:6" s="1" customFormat="1" x14ac:dyDescent="0.2">
      <c r="B204" s="7"/>
      <c r="C204" s="7"/>
      <c r="D204" s="7"/>
      <c r="E204" s="7"/>
      <c r="F204" s="7"/>
    </row>
    <row r="205" spans="2:6" s="1" customFormat="1" x14ac:dyDescent="0.2">
      <c r="B205" s="7"/>
      <c r="C205" s="7"/>
      <c r="D205" s="7"/>
      <c r="E205" s="7"/>
      <c r="F205" s="7"/>
    </row>
    <row r="206" spans="2:6" s="1" customFormat="1" x14ac:dyDescent="0.2">
      <c r="B206" s="7"/>
      <c r="C206" s="7"/>
      <c r="D206" s="7"/>
      <c r="E206" s="7"/>
      <c r="F206" s="7"/>
    </row>
    <row r="207" spans="2:6" s="1" customFormat="1" x14ac:dyDescent="0.2">
      <c r="B207" s="7"/>
      <c r="C207" s="7"/>
      <c r="D207" s="7"/>
      <c r="E207" s="7"/>
      <c r="F207" s="7"/>
    </row>
    <row r="208" spans="2:6" s="1" customFormat="1" x14ac:dyDescent="0.2">
      <c r="B208" s="7"/>
      <c r="C208" s="7"/>
      <c r="D208" s="7"/>
      <c r="E208" s="7"/>
      <c r="F208" s="7"/>
    </row>
    <row r="209" spans="2:6" s="1" customFormat="1" x14ac:dyDescent="0.2">
      <c r="B209" s="7"/>
      <c r="C209" s="7"/>
      <c r="D209" s="7"/>
      <c r="E209" s="7"/>
      <c r="F209" s="7"/>
    </row>
    <row r="210" spans="2:6" s="1" customFormat="1" x14ac:dyDescent="0.2">
      <c r="B210" s="7"/>
      <c r="C210" s="7"/>
      <c r="D210" s="7"/>
      <c r="E210" s="7"/>
      <c r="F210" s="7"/>
    </row>
    <row r="211" spans="2:6" s="1" customFormat="1" x14ac:dyDescent="0.2">
      <c r="B211" s="7"/>
      <c r="C211" s="7"/>
      <c r="D211" s="7"/>
      <c r="E211" s="7"/>
      <c r="F211" s="7"/>
    </row>
    <row r="212" spans="2:6" s="1" customFormat="1" x14ac:dyDescent="0.2">
      <c r="B212" s="7"/>
      <c r="C212" s="7"/>
      <c r="D212" s="7"/>
      <c r="E212" s="7"/>
      <c r="F212" s="7"/>
    </row>
    <row r="213" spans="2:6" s="1" customFormat="1" x14ac:dyDescent="0.2">
      <c r="B213" s="7"/>
      <c r="C213" s="7"/>
      <c r="D213" s="7"/>
      <c r="E213" s="7"/>
      <c r="F213" s="7"/>
    </row>
    <row r="214" spans="2:6" s="1" customFormat="1" x14ac:dyDescent="0.2">
      <c r="B214" s="7"/>
      <c r="C214" s="7"/>
      <c r="D214" s="7"/>
      <c r="E214" s="7"/>
      <c r="F214" s="7"/>
    </row>
    <row r="215" spans="2:6" s="1" customFormat="1" x14ac:dyDescent="0.2">
      <c r="B215" s="7"/>
      <c r="C215" s="7"/>
      <c r="D215" s="7"/>
      <c r="E215" s="7"/>
      <c r="F215" s="7"/>
    </row>
    <row r="216" spans="2:6" s="1" customFormat="1" x14ac:dyDescent="0.2">
      <c r="B216" s="7"/>
      <c r="C216" s="7"/>
      <c r="D216" s="7"/>
      <c r="E216" s="7"/>
      <c r="F216" s="7"/>
    </row>
    <row r="217" spans="2:6" s="1" customFormat="1" x14ac:dyDescent="0.2">
      <c r="B217" s="7"/>
      <c r="C217" s="7"/>
      <c r="D217" s="7"/>
      <c r="E217" s="7"/>
      <c r="F217" s="7"/>
    </row>
    <row r="218" spans="2:6" s="1" customFormat="1" x14ac:dyDescent="0.2">
      <c r="B218" s="7"/>
      <c r="C218" s="7"/>
      <c r="D218" s="7"/>
      <c r="E218" s="7"/>
      <c r="F218" s="7"/>
    </row>
    <row r="219" spans="2:6" s="1" customFormat="1" x14ac:dyDescent="0.2">
      <c r="B219" s="7"/>
      <c r="C219" s="7"/>
      <c r="D219" s="7"/>
      <c r="E219" s="7"/>
      <c r="F219" s="7"/>
    </row>
    <row r="220" spans="2:6" s="1" customFormat="1" x14ac:dyDescent="0.2">
      <c r="B220" s="7"/>
      <c r="C220" s="7"/>
      <c r="D220" s="7"/>
      <c r="E220" s="7"/>
      <c r="F220" s="7"/>
    </row>
    <row r="221" spans="2:6" s="1" customFormat="1" x14ac:dyDescent="0.2">
      <c r="B221" s="7"/>
      <c r="C221" s="7"/>
      <c r="D221" s="7"/>
      <c r="E221" s="7"/>
      <c r="F221" s="7"/>
    </row>
    <row r="222" spans="2:6" s="1" customFormat="1" x14ac:dyDescent="0.2">
      <c r="B222" s="7"/>
      <c r="C222" s="7"/>
      <c r="D222" s="7"/>
      <c r="E222" s="7"/>
      <c r="F222" s="7"/>
    </row>
    <row r="223" spans="2:6" s="1" customFormat="1" x14ac:dyDescent="0.2">
      <c r="B223" s="7"/>
      <c r="C223" s="7"/>
      <c r="D223" s="7"/>
      <c r="E223" s="7"/>
      <c r="F223" s="7"/>
    </row>
    <row r="224" spans="2:6" s="1" customFormat="1" x14ac:dyDescent="0.2">
      <c r="B224" s="7"/>
      <c r="C224" s="7"/>
      <c r="D224" s="7"/>
      <c r="E224" s="7"/>
      <c r="F224" s="7"/>
    </row>
    <row r="225" spans="2:6" s="1" customFormat="1" x14ac:dyDescent="0.2">
      <c r="B225" s="7"/>
      <c r="C225" s="7"/>
      <c r="D225" s="7"/>
      <c r="E225" s="7"/>
      <c r="F225" s="7"/>
    </row>
    <row r="226" spans="2:6" s="1" customFormat="1" x14ac:dyDescent="0.2">
      <c r="B226" s="7"/>
      <c r="C226" s="7"/>
      <c r="D226" s="7"/>
      <c r="E226" s="7"/>
      <c r="F226" s="7"/>
    </row>
    <row r="227" spans="2:6" s="1" customFormat="1" x14ac:dyDescent="0.2">
      <c r="B227" s="7"/>
      <c r="C227" s="7"/>
      <c r="D227" s="7"/>
      <c r="E227" s="7"/>
      <c r="F227" s="7"/>
    </row>
    <row r="228" spans="2:6" s="1" customFormat="1" x14ac:dyDescent="0.2">
      <c r="B228" s="7"/>
      <c r="C228" s="7"/>
      <c r="D228" s="7"/>
      <c r="E228" s="7"/>
      <c r="F228" s="7"/>
    </row>
    <row r="229" spans="2:6" s="1" customFormat="1" x14ac:dyDescent="0.2">
      <c r="B229" s="7"/>
      <c r="C229" s="7"/>
      <c r="D229" s="7"/>
      <c r="E229" s="7"/>
      <c r="F229" s="7"/>
    </row>
    <row r="230" spans="2:6" s="1" customFormat="1" x14ac:dyDescent="0.2">
      <c r="B230" s="7"/>
      <c r="C230" s="7"/>
      <c r="D230" s="7"/>
      <c r="E230" s="7"/>
      <c r="F230" s="7"/>
    </row>
    <row r="231" spans="2:6" s="1" customFormat="1" x14ac:dyDescent="0.2">
      <c r="B231" s="7"/>
      <c r="C231" s="7"/>
      <c r="D231" s="7"/>
      <c r="E231" s="7"/>
      <c r="F231" s="7"/>
    </row>
    <row r="232" spans="2:6" s="1" customFormat="1" x14ac:dyDescent="0.2">
      <c r="B232" s="7"/>
      <c r="C232" s="7"/>
      <c r="D232" s="7"/>
      <c r="E232" s="7"/>
      <c r="F232" s="7"/>
    </row>
    <row r="233" spans="2:6" s="1" customFormat="1" x14ac:dyDescent="0.2">
      <c r="B233" s="7"/>
      <c r="C233" s="7"/>
      <c r="D233" s="7"/>
      <c r="E233" s="7"/>
      <c r="F233" s="7"/>
    </row>
    <row r="234" spans="2:6" s="1" customFormat="1" x14ac:dyDescent="0.2">
      <c r="B234" s="7"/>
      <c r="C234" s="7"/>
      <c r="D234" s="7"/>
      <c r="E234" s="7"/>
      <c r="F234" s="7"/>
    </row>
    <row r="235" spans="2:6" s="1" customFormat="1" x14ac:dyDescent="0.2">
      <c r="B235" s="7"/>
      <c r="C235" s="7"/>
      <c r="D235" s="7"/>
      <c r="E235" s="7"/>
      <c r="F235" s="7"/>
    </row>
    <row r="236" spans="2:6" s="1" customFormat="1" x14ac:dyDescent="0.2">
      <c r="B236" s="7"/>
      <c r="C236" s="7"/>
      <c r="D236" s="7"/>
      <c r="E236" s="7"/>
      <c r="F236" s="7"/>
    </row>
    <row r="237" spans="2:6" s="1" customFormat="1" x14ac:dyDescent="0.2">
      <c r="B237" s="7"/>
      <c r="C237" s="7"/>
      <c r="D237" s="7"/>
      <c r="E237" s="7"/>
      <c r="F237" s="7"/>
    </row>
    <row r="238" spans="2:6" s="1" customFormat="1" x14ac:dyDescent="0.2">
      <c r="B238" s="7"/>
      <c r="C238" s="7"/>
      <c r="D238" s="7"/>
      <c r="E238" s="7"/>
      <c r="F238" s="7"/>
    </row>
    <row r="239" spans="2:6" s="1" customFormat="1" x14ac:dyDescent="0.2">
      <c r="B239" s="7"/>
      <c r="C239" s="7"/>
      <c r="D239" s="7"/>
      <c r="E239" s="7"/>
      <c r="F239" s="7"/>
    </row>
    <row r="240" spans="2:6" s="1" customFormat="1" x14ac:dyDescent="0.2">
      <c r="B240" s="7"/>
      <c r="C240" s="7"/>
      <c r="D240" s="7"/>
      <c r="E240" s="7"/>
      <c r="F240" s="7"/>
    </row>
    <row r="241" spans="2:6" s="1" customFormat="1" x14ac:dyDescent="0.2">
      <c r="B241" s="7"/>
      <c r="C241" s="7"/>
      <c r="D241" s="7"/>
      <c r="E241" s="7"/>
      <c r="F241" s="7"/>
    </row>
    <row r="242" spans="2:6" s="1" customFormat="1" x14ac:dyDescent="0.2">
      <c r="B242" s="7"/>
      <c r="C242" s="7"/>
      <c r="D242" s="7"/>
      <c r="E242" s="7"/>
      <c r="F242" s="7"/>
    </row>
    <row r="243" spans="2:6" s="1" customFormat="1" x14ac:dyDescent="0.2">
      <c r="B243" s="7"/>
      <c r="C243" s="7"/>
      <c r="D243" s="7"/>
      <c r="E243" s="7"/>
      <c r="F243" s="7"/>
    </row>
    <row r="244" spans="2:6" s="1" customFormat="1" x14ac:dyDescent="0.2">
      <c r="B244" s="7"/>
      <c r="C244" s="7"/>
      <c r="D244" s="7"/>
      <c r="E244" s="7"/>
      <c r="F244" s="7"/>
    </row>
    <row r="245" spans="2:6" s="1" customFormat="1" x14ac:dyDescent="0.2">
      <c r="B245" s="7"/>
      <c r="C245" s="7"/>
      <c r="D245" s="7"/>
      <c r="E245" s="7"/>
      <c r="F245" s="7"/>
    </row>
    <row r="246" spans="2:6" s="1" customFormat="1" x14ac:dyDescent="0.2">
      <c r="B246" s="7"/>
      <c r="C246" s="7"/>
      <c r="D246" s="7"/>
      <c r="E246" s="7"/>
      <c r="F246" s="7"/>
    </row>
    <row r="247" spans="2:6" s="1" customFormat="1" x14ac:dyDescent="0.2">
      <c r="B247" s="7"/>
      <c r="C247" s="7"/>
      <c r="D247" s="7"/>
      <c r="E247" s="7"/>
      <c r="F247" s="7"/>
    </row>
    <row r="248" spans="2:6" s="1" customFormat="1" x14ac:dyDescent="0.2">
      <c r="B248" s="7"/>
      <c r="C248" s="7"/>
      <c r="D248" s="7"/>
      <c r="E248" s="7"/>
      <c r="F248" s="7"/>
    </row>
    <row r="249" spans="2:6" s="1" customFormat="1" x14ac:dyDescent="0.2">
      <c r="B249" s="7"/>
      <c r="C249" s="7"/>
      <c r="D249" s="7"/>
      <c r="E249" s="7"/>
      <c r="F249" s="7"/>
    </row>
    <row r="250" spans="2:6" s="1" customFormat="1" x14ac:dyDescent="0.2">
      <c r="B250" s="7"/>
      <c r="C250" s="7"/>
      <c r="D250" s="7"/>
      <c r="E250" s="7"/>
      <c r="F250" s="7"/>
    </row>
    <row r="251" spans="2:6" s="1" customFormat="1" x14ac:dyDescent="0.2">
      <c r="B251" s="7"/>
      <c r="C251" s="7"/>
      <c r="D251" s="7"/>
      <c r="E251" s="7"/>
      <c r="F251" s="7"/>
    </row>
    <row r="252" spans="2:6" s="1" customFormat="1" x14ac:dyDescent="0.2">
      <c r="B252" s="7"/>
      <c r="C252" s="7"/>
      <c r="D252" s="7"/>
      <c r="E252" s="7"/>
      <c r="F252" s="7"/>
    </row>
    <row r="253" spans="2:6" s="1" customFormat="1" x14ac:dyDescent="0.2">
      <c r="B253" s="7"/>
      <c r="C253" s="7"/>
      <c r="D253" s="7"/>
      <c r="E253" s="7"/>
      <c r="F253" s="7"/>
    </row>
    <row r="254" spans="2:6" s="1" customFormat="1" x14ac:dyDescent="0.2">
      <c r="B254" s="7"/>
      <c r="C254" s="7"/>
      <c r="D254" s="7"/>
      <c r="E254" s="7"/>
      <c r="F254" s="7"/>
    </row>
    <row r="255" spans="2:6" s="1" customFormat="1" x14ac:dyDescent="0.2">
      <c r="B255" s="7"/>
      <c r="C255" s="7"/>
      <c r="D255" s="7"/>
      <c r="E255" s="7"/>
      <c r="F255" s="7"/>
    </row>
    <row r="256" spans="2:6" s="1" customFormat="1" x14ac:dyDescent="0.2">
      <c r="B256" s="7"/>
      <c r="C256" s="7"/>
      <c r="D256" s="7"/>
      <c r="E256" s="7"/>
      <c r="F256" s="7"/>
    </row>
    <row r="257" spans="2:6" s="1" customFormat="1" x14ac:dyDescent="0.2">
      <c r="B257" s="7"/>
      <c r="C257" s="7"/>
      <c r="D257" s="7"/>
      <c r="E257" s="7"/>
      <c r="F257" s="7"/>
    </row>
    <row r="258" spans="2:6" s="1" customFormat="1" x14ac:dyDescent="0.2">
      <c r="B258" s="7"/>
      <c r="C258" s="7"/>
      <c r="D258" s="7"/>
      <c r="E258" s="7"/>
      <c r="F258" s="7"/>
    </row>
    <row r="259" spans="2:6" s="1" customFormat="1" x14ac:dyDescent="0.2">
      <c r="B259" s="7"/>
      <c r="C259" s="7"/>
      <c r="D259" s="7"/>
      <c r="E259" s="7"/>
      <c r="F259" s="7"/>
    </row>
    <row r="260" spans="2:6" s="1" customFormat="1" x14ac:dyDescent="0.2">
      <c r="B260" s="7"/>
      <c r="C260" s="7"/>
      <c r="D260" s="7"/>
      <c r="E260" s="7"/>
      <c r="F260" s="7"/>
    </row>
    <row r="261" spans="2:6" s="1" customFormat="1" x14ac:dyDescent="0.2">
      <c r="B261" s="7"/>
      <c r="C261" s="7"/>
      <c r="D261" s="7"/>
      <c r="E261" s="7"/>
      <c r="F261" s="7"/>
    </row>
    <row r="262" spans="2:6" s="1" customFormat="1" x14ac:dyDescent="0.2">
      <c r="B262" s="7"/>
      <c r="C262" s="7"/>
      <c r="D262" s="7"/>
      <c r="E262" s="7"/>
      <c r="F262" s="7"/>
    </row>
    <row r="263" spans="2:6" s="1" customFormat="1" x14ac:dyDescent="0.2">
      <c r="B263" s="7"/>
      <c r="C263" s="7"/>
      <c r="D263" s="7"/>
      <c r="E263" s="7"/>
      <c r="F263" s="7"/>
    </row>
    <row r="264" spans="2:6" s="1" customFormat="1" x14ac:dyDescent="0.2">
      <c r="B264" s="7"/>
      <c r="C264" s="7"/>
      <c r="D264" s="7"/>
      <c r="E264" s="7"/>
      <c r="F264" s="7"/>
    </row>
    <row r="265" spans="2:6" s="1" customFormat="1" x14ac:dyDescent="0.2">
      <c r="B265" s="7"/>
      <c r="C265" s="7"/>
      <c r="D265" s="7"/>
      <c r="E265" s="7"/>
      <c r="F265" s="7"/>
    </row>
    <row r="266" spans="2:6" s="1" customFormat="1" x14ac:dyDescent="0.2">
      <c r="B266" s="7"/>
      <c r="C266" s="7"/>
      <c r="D266" s="7"/>
      <c r="E266" s="7"/>
      <c r="F266" s="7"/>
    </row>
    <row r="267" spans="2:6" s="1" customFormat="1" x14ac:dyDescent="0.2">
      <c r="B267" s="7"/>
      <c r="C267" s="7"/>
      <c r="D267" s="7"/>
      <c r="E267" s="7"/>
      <c r="F267" s="7"/>
    </row>
    <row r="268" spans="2:6" s="1" customFormat="1" x14ac:dyDescent="0.2">
      <c r="B268" s="7"/>
      <c r="C268" s="7"/>
      <c r="D268" s="7"/>
      <c r="E268" s="7"/>
      <c r="F268" s="7"/>
    </row>
    <row r="269" spans="2:6" s="1" customFormat="1" x14ac:dyDescent="0.2">
      <c r="B269" s="7"/>
      <c r="C269" s="7"/>
      <c r="D269" s="7"/>
      <c r="E269" s="7"/>
      <c r="F269" s="7"/>
    </row>
    <row r="270" spans="2:6" s="1" customFormat="1" x14ac:dyDescent="0.2">
      <c r="B270" s="7"/>
      <c r="C270" s="7"/>
      <c r="D270" s="7"/>
      <c r="E270" s="7"/>
      <c r="F270" s="7"/>
    </row>
    <row r="271" spans="2:6" s="1" customFormat="1" x14ac:dyDescent="0.2">
      <c r="B271" s="7"/>
      <c r="C271" s="7"/>
      <c r="D271" s="7"/>
      <c r="E271" s="7"/>
      <c r="F271" s="7"/>
    </row>
    <row r="272" spans="2:6" s="1" customFormat="1" x14ac:dyDescent="0.2">
      <c r="B272" s="7"/>
      <c r="C272" s="7"/>
      <c r="D272" s="7"/>
      <c r="E272" s="7"/>
      <c r="F272" s="7"/>
    </row>
    <row r="273" spans="2:6" s="1" customFormat="1" x14ac:dyDescent="0.2">
      <c r="B273" s="7"/>
      <c r="C273" s="7"/>
      <c r="D273" s="7"/>
      <c r="E273" s="7"/>
      <c r="F273" s="7"/>
    </row>
    <row r="274" spans="2:6" s="1" customFormat="1" x14ac:dyDescent="0.2">
      <c r="B274" s="7"/>
      <c r="C274" s="7"/>
      <c r="D274" s="7"/>
      <c r="E274" s="7"/>
      <c r="F274" s="7"/>
    </row>
    <row r="275" spans="2:6" s="1" customFormat="1" x14ac:dyDescent="0.2">
      <c r="B275" s="7"/>
      <c r="C275" s="7"/>
      <c r="D275" s="7"/>
      <c r="E275" s="7"/>
      <c r="F275" s="7"/>
    </row>
    <row r="276" spans="2:6" s="1" customFormat="1" x14ac:dyDescent="0.2">
      <c r="B276" s="7"/>
      <c r="C276" s="7"/>
      <c r="D276" s="7"/>
      <c r="E276" s="7"/>
      <c r="F276" s="7"/>
    </row>
    <row r="277" spans="2:6" s="1" customFormat="1" x14ac:dyDescent="0.2">
      <c r="B277" s="7"/>
      <c r="C277" s="7"/>
      <c r="D277" s="7"/>
      <c r="E277" s="7"/>
      <c r="F277" s="7"/>
    </row>
    <row r="278" spans="2:6" s="1" customFormat="1" x14ac:dyDescent="0.2">
      <c r="B278" s="7"/>
      <c r="C278" s="7"/>
      <c r="D278" s="7"/>
      <c r="E278" s="7"/>
      <c r="F278" s="7"/>
    </row>
    <row r="279" spans="2:6" s="1" customFormat="1" x14ac:dyDescent="0.2">
      <c r="B279" s="7"/>
      <c r="C279" s="7"/>
      <c r="D279" s="7"/>
      <c r="E279" s="7"/>
      <c r="F279" s="7"/>
    </row>
    <row r="280" spans="2:6" s="1" customFormat="1" x14ac:dyDescent="0.2">
      <c r="B280" s="7"/>
      <c r="C280" s="7"/>
      <c r="D280" s="7"/>
      <c r="E280" s="7"/>
      <c r="F280" s="7"/>
    </row>
    <row r="281" spans="2:6" s="1" customFormat="1" x14ac:dyDescent="0.2">
      <c r="B281" s="7"/>
      <c r="C281" s="7"/>
      <c r="D281" s="7"/>
      <c r="E281" s="7"/>
      <c r="F281" s="7"/>
    </row>
    <row r="282" spans="2:6" s="1" customFormat="1" x14ac:dyDescent="0.2">
      <c r="B282" s="7"/>
      <c r="C282" s="7"/>
      <c r="D282" s="7"/>
      <c r="E282" s="7"/>
      <c r="F282" s="7"/>
    </row>
    <row r="283" spans="2:6" s="1" customFormat="1" x14ac:dyDescent="0.2">
      <c r="B283" s="7"/>
      <c r="C283" s="7"/>
      <c r="D283" s="7"/>
      <c r="E283" s="7"/>
      <c r="F283" s="7"/>
    </row>
    <row r="284" spans="2:6" s="1" customFormat="1" x14ac:dyDescent="0.2">
      <c r="B284" s="7"/>
      <c r="C284" s="7"/>
      <c r="D284" s="7"/>
      <c r="E284" s="7"/>
      <c r="F284" s="7"/>
    </row>
    <row r="285" spans="2:6" s="1" customFormat="1" x14ac:dyDescent="0.2">
      <c r="B285" s="7"/>
      <c r="C285" s="7"/>
      <c r="D285" s="7"/>
      <c r="E285" s="7"/>
      <c r="F285" s="7"/>
    </row>
    <row r="286" spans="2:6" s="1" customFormat="1" x14ac:dyDescent="0.2">
      <c r="B286" s="7"/>
      <c r="C286" s="7"/>
      <c r="D286" s="7"/>
      <c r="E286" s="7"/>
      <c r="F286" s="7"/>
    </row>
    <row r="287" spans="2:6" s="1" customFormat="1" x14ac:dyDescent="0.2">
      <c r="B287" s="7"/>
      <c r="C287" s="7"/>
      <c r="D287" s="7"/>
      <c r="E287" s="7"/>
      <c r="F287" s="7"/>
    </row>
    <row r="288" spans="2:6" s="1" customFormat="1" x14ac:dyDescent="0.2">
      <c r="B288" s="7"/>
      <c r="C288" s="7"/>
      <c r="D288" s="7"/>
      <c r="E288" s="7"/>
      <c r="F288" s="7"/>
    </row>
    <row r="289" spans="2:6" s="1" customFormat="1" x14ac:dyDescent="0.2">
      <c r="B289" s="7"/>
      <c r="C289" s="7"/>
      <c r="D289" s="7"/>
      <c r="E289" s="7"/>
      <c r="F289" s="7"/>
    </row>
    <row r="290" spans="2:6" s="1" customFormat="1" x14ac:dyDescent="0.2">
      <c r="B290" s="7"/>
      <c r="C290" s="7"/>
      <c r="D290" s="7"/>
      <c r="E290" s="7"/>
      <c r="F290" s="7"/>
    </row>
    <row r="291" spans="2:6" s="1" customFormat="1" x14ac:dyDescent="0.2">
      <c r="B291" s="7"/>
      <c r="C291" s="7"/>
      <c r="D291" s="7"/>
      <c r="E291" s="7"/>
      <c r="F291" s="7"/>
    </row>
    <row r="292" spans="2:6" s="1" customFormat="1" x14ac:dyDescent="0.2">
      <c r="B292" s="7"/>
      <c r="C292" s="7"/>
      <c r="D292" s="7"/>
      <c r="E292" s="7"/>
      <c r="F292" s="7"/>
    </row>
    <row r="293" spans="2:6" s="1" customFormat="1" x14ac:dyDescent="0.2">
      <c r="B293" s="7"/>
      <c r="C293" s="7"/>
      <c r="D293" s="7"/>
      <c r="E293" s="7"/>
      <c r="F293" s="7"/>
    </row>
    <row r="294" spans="2:6" s="1" customFormat="1" x14ac:dyDescent="0.2">
      <c r="B294" s="7"/>
      <c r="C294" s="7"/>
      <c r="D294" s="7"/>
      <c r="E294" s="7"/>
      <c r="F294" s="7"/>
    </row>
    <row r="295" spans="2:6" s="1" customFormat="1" x14ac:dyDescent="0.2">
      <c r="B295" s="7"/>
      <c r="C295" s="7"/>
      <c r="D295" s="7"/>
      <c r="E295" s="7"/>
      <c r="F295" s="7"/>
    </row>
    <row r="296" spans="2:6" s="1" customFormat="1" x14ac:dyDescent="0.2">
      <c r="B296" s="7"/>
      <c r="C296" s="7"/>
      <c r="D296" s="7"/>
      <c r="E296" s="7"/>
      <c r="F296" s="7"/>
    </row>
    <row r="297" spans="2:6" s="1" customFormat="1" x14ac:dyDescent="0.2">
      <c r="B297" s="7"/>
      <c r="C297" s="7"/>
      <c r="D297" s="7"/>
      <c r="E297" s="7"/>
      <c r="F297" s="7"/>
    </row>
    <row r="298" spans="2:6" s="1" customFormat="1" x14ac:dyDescent="0.2">
      <c r="B298" s="7"/>
      <c r="C298" s="7"/>
      <c r="D298" s="7"/>
      <c r="E298" s="7"/>
      <c r="F298" s="7"/>
    </row>
    <row r="299" spans="2:6" s="1" customFormat="1" x14ac:dyDescent="0.2">
      <c r="B299" s="7"/>
      <c r="C299" s="7"/>
      <c r="D299" s="7"/>
      <c r="E299" s="7"/>
      <c r="F299" s="7"/>
    </row>
    <row r="300" spans="2:6" s="1" customFormat="1" x14ac:dyDescent="0.2">
      <c r="B300" s="7"/>
      <c r="C300" s="7"/>
      <c r="D300" s="7"/>
      <c r="E300" s="7"/>
      <c r="F300" s="7"/>
    </row>
    <row r="301" spans="2:6" s="1" customFormat="1" x14ac:dyDescent="0.2">
      <c r="B301" s="7"/>
      <c r="C301" s="7"/>
      <c r="D301" s="7"/>
      <c r="E301" s="7"/>
      <c r="F301" s="7"/>
    </row>
    <row r="302" spans="2:6" s="1" customFormat="1" x14ac:dyDescent="0.2">
      <c r="B302" s="7"/>
      <c r="C302" s="7"/>
      <c r="D302" s="7"/>
      <c r="E302" s="7"/>
      <c r="F302" s="7"/>
    </row>
    <row r="303" spans="2:6" s="1" customFormat="1" x14ac:dyDescent="0.2">
      <c r="B303" s="7"/>
      <c r="C303" s="7"/>
      <c r="D303" s="7"/>
      <c r="E303" s="7"/>
      <c r="F303" s="7"/>
    </row>
    <row r="304" spans="2:6" s="1" customFormat="1" x14ac:dyDescent="0.2">
      <c r="B304" s="7"/>
      <c r="C304" s="7"/>
      <c r="D304" s="7"/>
      <c r="E304" s="7"/>
      <c r="F304" s="7"/>
    </row>
    <row r="305" spans="2:6" s="1" customFormat="1" x14ac:dyDescent="0.2">
      <c r="B305" s="7"/>
      <c r="C305" s="7"/>
      <c r="D305" s="7"/>
      <c r="E305" s="7"/>
      <c r="F305" s="7"/>
    </row>
    <row r="306" spans="2:6" s="1" customFormat="1" x14ac:dyDescent="0.2">
      <c r="B306" s="7"/>
      <c r="C306" s="7"/>
      <c r="D306" s="7"/>
      <c r="E306" s="7"/>
      <c r="F306" s="7"/>
    </row>
    <row r="307" spans="2:6" s="1" customFormat="1" x14ac:dyDescent="0.2">
      <c r="B307" s="7"/>
      <c r="C307" s="7"/>
      <c r="D307" s="7"/>
      <c r="E307" s="7"/>
      <c r="F307" s="7"/>
    </row>
    <row r="308" spans="2:6" s="1" customFormat="1" x14ac:dyDescent="0.2">
      <c r="B308" s="7"/>
      <c r="C308" s="7"/>
      <c r="D308" s="7"/>
      <c r="E308" s="7"/>
      <c r="F308" s="7"/>
    </row>
    <row r="309" spans="2:6" s="1" customFormat="1" x14ac:dyDescent="0.2">
      <c r="B309" s="7"/>
      <c r="C309" s="7"/>
      <c r="D309" s="7"/>
      <c r="E309" s="7"/>
      <c r="F309" s="7"/>
    </row>
    <row r="310" spans="2:6" s="1" customFormat="1" x14ac:dyDescent="0.2">
      <c r="B310" s="7"/>
      <c r="C310" s="7"/>
      <c r="D310" s="7"/>
      <c r="E310" s="7"/>
      <c r="F310" s="7"/>
    </row>
    <row r="311" spans="2:6" s="1" customFormat="1" x14ac:dyDescent="0.2">
      <c r="B311" s="7"/>
      <c r="C311" s="7"/>
      <c r="D311" s="7"/>
      <c r="E311" s="7"/>
      <c r="F311" s="7"/>
    </row>
    <row r="312" spans="2:6" s="1" customFormat="1" x14ac:dyDescent="0.2">
      <c r="B312" s="7"/>
      <c r="C312" s="7"/>
      <c r="D312" s="7"/>
      <c r="E312" s="7"/>
      <c r="F312" s="7"/>
    </row>
    <row r="313" spans="2:6" s="1" customFormat="1" x14ac:dyDescent="0.2">
      <c r="B313" s="7"/>
      <c r="C313" s="7"/>
      <c r="D313" s="7"/>
      <c r="E313" s="7"/>
      <c r="F313" s="7"/>
    </row>
    <row r="314" spans="2:6" s="1" customFormat="1" x14ac:dyDescent="0.2">
      <c r="B314" s="7"/>
      <c r="C314" s="7"/>
      <c r="D314" s="7"/>
      <c r="E314" s="7"/>
      <c r="F314" s="7"/>
    </row>
    <row r="315" spans="2:6" s="1" customFormat="1" x14ac:dyDescent="0.2">
      <c r="B315" s="7"/>
      <c r="C315" s="7"/>
      <c r="D315" s="7"/>
      <c r="E315" s="7"/>
      <c r="F315" s="7"/>
    </row>
    <row r="316" spans="2:6" s="1" customFormat="1" x14ac:dyDescent="0.2">
      <c r="B316" s="7"/>
      <c r="C316" s="7"/>
      <c r="D316" s="7"/>
      <c r="E316" s="7"/>
      <c r="F316" s="7"/>
    </row>
    <row r="317" spans="2:6" s="1" customFormat="1" x14ac:dyDescent="0.2">
      <c r="B317" s="7"/>
      <c r="C317" s="7"/>
      <c r="D317" s="7"/>
      <c r="E317" s="7"/>
      <c r="F317" s="7"/>
    </row>
    <row r="318" spans="2:6" s="1" customFormat="1" x14ac:dyDescent="0.2">
      <c r="B318" s="7"/>
      <c r="C318" s="7"/>
      <c r="D318" s="7"/>
      <c r="E318" s="7"/>
      <c r="F318" s="7"/>
    </row>
    <row r="319" spans="2:6" s="1" customFormat="1" x14ac:dyDescent="0.2">
      <c r="B319" s="7"/>
      <c r="C319" s="7"/>
      <c r="D319" s="7"/>
      <c r="E319" s="7"/>
      <c r="F319" s="7"/>
    </row>
    <row r="320" spans="2:6" s="1" customFormat="1" x14ac:dyDescent="0.2">
      <c r="B320" s="7"/>
      <c r="C320" s="7"/>
      <c r="D320" s="7"/>
      <c r="E320" s="7"/>
      <c r="F320" s="7"/>
    </row>
    <row r="321" spans="2:6" s="1" customFormat="1" x14ac:dyDescent="0.2">
      <c r="B321" s="7"/>
      <c r="C321" s="7"/>
      <c r="D321" s="7"/>
      <c r="E321" s="7"/>
      <c r="F321" s="7"/>
    </row>
    <row r="322" spans="2:6" s="1" customFormat="1" x14ac:dyDescent="0.2">
      <c r="B322" s="7"/>
      <c r="C322" s="7"/>
      <c r="D322" s="7"/>
      <c r="E322" s="7"/>
      <c r="F322" s="7"/>
    </row>
    <row r="323" spans="2:6" s="1" customFormat="1" x14ac:dyDescent="0.2">
      <c r="B323" s="7"/>
      <c r="C323" s="7"/>
      <c r="D323" s="7"/>
      <c r="E323" s="7"/>
      <c r="F323" s="7"/>
    </row>
    <row r="324" spans="2:6" s="1" customFormat="1" x14ac:dyDescent="0.2">
      <c r="B324" s="7"/>
      <c r="C324" s="7"/>
      <c r="D324" s="7"/>
      <c r="E324" s="7"/>
      <c r="F324" s="7"/>
    </row>
    <row r="325" spans="2:6" s="1" customFormat="1" x14ac:dyDescent="0.2">
      <c r="B325" s="7"/>
      <c r="C325" s="7"/>
      <c r="D325" s="7"/>
      <c r="E325" s="7"/>
      <c r="F325" s="7"/>
    </row>
    <row r="326" spans="2:6" s="1" customFormat="1" x14ac:dyDescent="0.2">
      <c r="B326" s="7"/>
      <c r="C326" s="7"/>
      <c r="D326" s="7"/>
      <c r="E326" s="7"/>
      <c r="F326" s="7"/>
    </row>
    <row r="327" spans="2:6" s="1" customFormat="1" x14ac:dyDescent="0.2">
      <c r="B327" s="7"/>
      <c r="C327" s="7"/>
      <c r="D327" s="7"/>
      <c r="E327" s="7"/>
      <c r="F327" s="7"/>
    </row>
    <row r="328" spans="2:6" s="1" customFormat="1" x14ac:dyDescent="0.2">
      <c r="B328" s="7"/>
      <c r="C328" s="7"/>
      <c r="D328" s="7"/>
      <c r="E328" s="7"/>
      <c r="F328" s="7"/>
    </row>
    <row r="329" spans="2:6" s="1" customFormat="1" x14ac:dyDescent="0.2">
      <c r="B329" s="7"/>
      <c r="C329" s="7"/>
      <c r="D329" s="7"/>
      <c r="E329" s="7"/>
      <c r="F329" s="7"/>
    </row>
    <row r="330" spans="2:6" s="1" customFormat="1" x14ac:dyDescent="0.2">
      <c r="B330" s="7"/>
      <c r="C330" s="7"/>
      <c r="D330" s="7"/>
      <c r="E330" s="7"/>
      <c r="F330" s="7"/>
    </row>
    <row r="331" spans="2:6" s="1" customFormat="1" x14ac:dyDescent="0.2">
      <c r="B331" s="7"/>
      <c r="C331" s="7"/>
      <c r="D331" s="7"/>
      <c r="E331" s="7"/>
      <c r="F331" s="7"/>
    </row>
    <row r="332" spans="2:6" s="1" customFormat="1" x14ac:dyDescent="0.2">
      <c r="B332" s="7"/>
      <c r="C332" s="7"/>
      <c r="D332" s="7"/>
      <c r="E332" s="7"/>
      <c r="F332" s="7"/>
    </row>
    <row r="333" spans="2:6" s="1" customFormat="1" x14ac:dyDescent="0.2">
      <c r="B333" s="7"/>
      <c r="C333" s="7"/>
      <c r="D333" s="7"/>
      <c r="E333" s="7"/>
      <c r="F333" s="7"/>
    </row>
    <row r="334" spans="2:6" s="1" customFormat="1" x14ac:dyDescent="0.2">
      <c r="B334" s="7"/>
      <c r="C334" s="7"/>
      <c r="D334" s="7"/>
      <c r="E334" s="7"/>
      <c r="F334" s="7"/>
    </row>
    <row r="335" spans="2:6" s="1" customFormat="1" x14ac:dyDescent="0.2">
      <c r="B335" s="7"/>
      <c r="C335" s="7"/>
      <c r="D335" s="7"/>
      <c r="E335" s="7"/>
      <c r="F335" s="7"/>
    </row>
    <row r="336" spans="2:6" s="1" customFormat="1" x14ac:dyDescent="0.2">
      <c r="B336" s="7"/>
      <c r="C336" s="7"/>
      <c r="D336" s="7"/>
      <c r="E336" s="7"/>
      <c r="F336" s="7"/>
    </row>
    <row r="337" spans="2:6" s="1" customFormat="1" x14ac:dyDescent="0.2">
      <c r="B337" s="7"/>
      <c r="C337" s="7"/>
      <c r="D337" s="7"/>
      <c r="E337" s="7"/>
      <c r="F337" s="7"/>
    </row>
    <row r="338" spans="2:6" s="1" customFormat="1" x14ac:dyDescent="0.2">
      <c r="B338" s="7"/>
      <c r="C338" s="7"/>
      <c r="D338" s="7"/>
      <c r="E338" s="7"/>
      <c r="F338" s="7"/>
    </row>
    <row r="339" spans="2:6" s="1" customFormat="1" x14ac:dyDescent="0.2">
      <c r="B339" s="7"/>
      <c r="C339" s="7"/>
      <c r="D339" s="7"/>
      <c r="E339" s="7"/>
      <c r="F339" s="7"/>
    </row>
    <row r="340" spans="2:6" s="1" customFormat="1" x14ac:dyDescent="0.2">
      <c r="B340" s="7"/>
      <c r="C340" s="7"/>
      <c r="D340" s="7"/>
      <c r="E340" s="7"/>
      <c r="F340" s="7"/>
    </row>
  </sheetData>
  <mergeCells count="2">
    <mergeCell ref="B10:F10"/>
    <mergeCell ref="H10:L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Module 2</vt:lpstr>
      <vt:lpstr>Stock Market Returns</vt:lpstr>
      <vt:lpstr>Tomas vs Chloe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Rainey, Will (Bangkok)</dc:creator>
  <cp:lastModifiedBy>Rainey, Will (Bangkok)</cp:lastModifiedBy>
  <dcterms:created xsi:type="dcterms:W3CDTF">2023-12-04T04:43:37Z</dcterms:created>
  <dcterms:modified xsi:type="dcterms:W3CDTF">2023-12-15T08:12:37Z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7b247-e90e-43a3-9d7b-004f14ae6873_Enabled">
    <vt:lpwstr>true</vt:lpwstr>
  </property>
  <property fmtid="{D5CDD505-2E9C-101B-9397-08002B2CF9AE}" pid="3" name="MSIP_Label_d347b247-e90e-43a3-9d7b-004f14ae6873_SetDate">
    <vt:lpwstr>2023-12-04T06:27:23Z</vt:lpwstr>
  </property>
  <property fmtid="{D5CDD505-2E9C-101B-9397-08002B2CF9AE}" pid="4" name="MSIP_Label_d347b247-e90e-43a3-9d7b-004f14ae6873_Method">
    <vt:lpwstr>Standard</vt:lpwstr>
  </property>
  <property fmtid="{D5CDD505-2E9C-101B-9397-08002B2CF9AE}" pid="5" name="MSIP_Label_d347b247-e90e-43a3-9d7b-004f14ae6873_Name">
    <vt:lpwstr>d347b247-e90e-43a3-9d7b-004f14ae6873</vt:lpwstr>
  </property>
  <property fmtid="{D5CDD505-2E9C-101B-9397-08002B2CF9AE}" pid="6" name="MSIP_Label_d347b247-e90e-43a3-9d7b-004f14ae6873_SiteId">
    <vt:lpwstr>76e3921f-489b-4b7e-9547-9ea297add9b5</vt:lpwstr>
  </property>
  <property fmtid="{D5CDD505-2E9C-101B-9397-08002B2CF9AE}" pid="7" name="MSIP_Label_d347b247-e90e-43a3-9d7b-004f14ae6873_ActionId">
    <vt:lpwstr>9f8d1023-4c0f-4de1-80d1-d91d1873d4d6</vt:lpwstr>
  </property>
  <property fmtid="{D5CDD505-2E9C-101B-9397-08002B2CF9AE}" pid="8" name="MSIP_Label_d347b247-e90e-43a3-9d7b-004f14ae6873_ContentBits">
    <vt:lpwstr>0</vt:lpwstr>
  </property>
</Properties>
</file>